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uments\bernardo\sport\Walterscup\"/>
    </mc:Choice>
  </mc:AlternateContent>
  <bookViews>
    <workbookView xWindow="0" yWindow="0" windowWidth="12852" windowHeight="9612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3" i="1"/>
  <c r="F3" i="1"/>
  <c r="H3" i="1"/>
  <c r="C3" i="1"/>
  <c r="F4" i="1"/>
  <c r="H4" i="1"/>
  <c r="C4" i="1"/>
  <c r="F5" i="1"/>
  <c r="H5" i="1"/>
  <c r="C5" i="1"/>
  <c r="F6" i="1"/>
  <c r="H6" i="1"/>
  <c r="C6" i="1"/>
  <c r="F7" i="1"/>
  <c r="H7" i="1"/>
  <c r="C7" i="1"/>
  <c r="F8" i="1"/>
  <c r="H8" i="1"/>
  <c r="C8" i="1"/>
  <c r="F9" i="1"/>
  <c r="H9" i="1"/>
  <c r="C9" i="1"/>
  <c r="F10" i="1"/>
  <c r="H10" i="1"/>
  <c r="C10" i="1"/>
  <c r="F11" i="1"/>
  <c r="H11" i="1"/>
  <c r="C11" i="1"/>
  <c r="F12" i="1"/>
  <c r="H12" i="1"/>
  <c r="C12" i="1"/>
  <c r="F13" i="1"/>
  <c r="H13" i="1"/>
  <c r="C13" i="1"/>
  <c r="F14" i="1"/>
  <c r="H14" i="1"/>
  <c r="C14" i="1"/>
  <c r="B3" i="1"/>
  <c r="B4" i="1"/>
  <c r="B5" i="1"/>
  <c r="B6" i="1"/>
  <c r="B7" i="1"/>
  <c r="B8" i="1"/>
  <c r="B9" i="1"/>
  <c r="B10" i="1"/>
  <c r="B11" i="1"/>
  <c r="B12" i="1"/>
  <c r="B13" i="1"/>
  <c r="B14" i="1"/>
  <c r="O14" i="1"/>
  <c r="M30" i="1"/>
  <c r="L30" i="1"/>
  <c r="K30" i="1"/>
  <c r="J30" i="1"/>
  <c r="I30" i="1"/>
  <c r="H30" i="1"/>
  <c r="G30" i="1"/>
  <c r="F30" i="1"/>
  <c r="E30" i="1"/>
  <c r="D30" i="1"/>
  <c r="C30" i="1"/>
  <c r="A30" i="1"/>
  <c r="O13" i="1"/>
  <c r="M29" i="1"/>
  <c r="L29" i="1"/>
  <c r="K29" i="1"/>
  <c r="J29" i="1"/>
  <c r="I29" i="1"/>
  <c r="H29" i="1"/>
  <c r="G29" i="1"/>
  <c r="F29" i="1"/>
  <c r="E29" i="1"/>
  <c r="D29" i="1"/>
  <c r="C29" i="1"/>
  <c r="A29" i="1"/>
  <c r="O12" i="1"/>
  <c r="M28" i="1"/>
  <c r="L28" i="1"/>
  <c r="K28" i="1"/>
  <c r="J28" i="1"/>
  <c r="I28" i="1"/>
  <c r="H28" i="1"/>
  <c r="G28" i="1"/>
  <c r="F28" i="1"/>
  <c r="E28" i="1"/>
  <c r="D28" i="1"/>
  <c r="C28" i="1"/>
  <c r="A28" i="1"/>
  <c r="O11" i="1"/>
  <c r="M27" i="1"/>
  <c r="L27" i="1"/>
  <c r="K27" i="1"/>
  <c r="J27" i="1"/>
  <c r="I27" i="1"/>
  <c r="H27" i="1"/>
  <c r="G27" i="1"/>
  <c r="F27" i="1"/>
  <c r="E27" i="1"/>
  <c r="D27" i="1"/>
  <c r="C27" i="1"/>
  <c r="A27" i="1"/>
  <c r="O10" i="1"/>
  <c r="M26" i="1"/>
  <c r="L26" i="1"/>
  <c r="K26" i="1"/>
  <c r="J26" i="1"/>
  <c r="I26" i="1"/>
  <c r="H26" i="1"/>
  <c r="G26" i="1"/>
  <c r="F26" i="1"/>
  <c r="E26" i="1"/>
  <c r="D26" i="1"/>
  <c r="C26" i="1"/>
  <c r="A26" i="1"/>
  <c r="O9" i="1"/>
  <c r="M25" i="1"/>
  <c r="L25" i="1"/>
  <c r="K25" i="1"/>
  <c r="J25" i="1"/>
  <c r="I25" i="1"/>
  <c r="H25" i="1"/>
  <c r="G25" i="1"/>
  <c r="F25" i="1"/>
  <c r="E25" i="1"/>
  <c r="D25" i="1"/>
  <c r="C25" i="1"/>
  <c r="A25" i="1"/>
  <c r="O8" i="1"/>
  <c r="M24" i="1"/>
  <c r="L24" i="1"/>
  <c r="K24" i="1"/>
  <c r="J24" i="1"/>
  <c r="I24" i="1"/>
  <c r="H24" i="1"/>
  <c r="G24" i="1"/>
  <c r="F24" i="1"/>
  <c r="E24" i="1"/>
  <c r="D24" i="1"/>
  <c r="C24" i="1"/>
  <c r="A24" i="1"/>
  <c r="O7" i="1"/>
  <c r="M23" i="1"/>
  <c r="L23" i="1"/>
  <c r="K23" i="1"/>
  <c r="J23" i="1"/>
  <c r="I23" i="1"/>
  <c r="H23" i="1"/>
  <c r="G23" i="1"/>
  <c r="F23" i="1"/>
  <c r="E23" i="1"/>
  <c r="D23" i="1"/>
  <c r="C23" i="1"/>
  <c r="A23" i="1"/>
  <c r="O6" i="1"/>
  <c r="M22" i="1"/>
  <c r="L22" i="1"/>
  <c r="K22" i="1"/>
  <c r="J22" i="1"/>
  <c r="I22" i="1"/>
  <c r="H22" i="1"/>
  <c r="G22" i="1"/>
  <c r="F22" i="1"/>
  <c r="E22" i="1"/>
  <c r="D22" i="1"/>
  <c r="C22" i="1"/>
  <c r="A22" i="1"/>
  <c r="O5" i="1"/>
  <c r="M21" i="1"/>
  <c r="L21" i="1"/>
  <c r="K21" i="1"/>
  <c r="J21" i="1"/>
  <c r="I21" i="1"/>
  <c r="H21" i="1"/>
  <c r="G21" i="1"/>
  <c r="F21" i="1"/>
  <c r="E21" i="1"/>
  <c r="D21" i="1"/>
  <c r="C21" i="1"/>
  <c r="A21" i="1"/>
  <c r="O4" i="1"/>
  <c r="M20" i="1"/>
  <c r="L20" i="1"/>
  <c r="K20" i="1"/>
  <c r="J20" i="1"/>
  <c r="I20" i="1"/>
  <c r="H20" i="1"/>
  <c r="G20" i="1"/>
  <c r="F20" i="1"/>
  <c r="E20" i="1"/>
  <c r="D20" i="1"/>
  <c r="C20" i="1"/>
  <c r="A20" i="1"/>
  <c r="O3" i="1"/>
  <c r="M19" i="1"/>
  <c r="L19" i="1"/>
  <c r="K19" i="1"/>
  <c r="J19" i="1"/>
  <c r="I19" i="1"/>
  <c r="H19" i="1"/>
  <c r="G19" i="1"/>
  <c r="F19" i="1"/>
  <c r="E19" i="1"/>
  <c r="D19" i="1"/>
  <c r="C19" i="1"/>
  <c r="A19" i="1"/>
</calcChain>
</file>

<file path=xl/sharedStrings.xml><?xml version="1.0" encoding="utf-8"?>
<sst xmlns="http://schemas.openxmlformats.org/spreadsheetml/2006/main" count="50" uniqueCount="23">
  <si>
    <t>Wod 1</t>
  </si>
  <si>
    <t>Wod 2</t>
  </si>
  <si>
    <t>Wod 3</t>
  </si>
  <si>
    <t>Wod 4</t>
  </si>
  <si>
    <t xml:space="preserve">Scratch </t>
  </si>
  <si>
    <t>Athlete</t>
  </si>
  <si>
    <t>Overall Rank</t>
  </si>
  <si>
    <t>current total</t>
  </si>
  <si>
    <t>Rank</t>
  </si>
  <si>
    <t>Score</t>
  </si>
  <si>
    <t>Position</t>
  </si>
  <si>
    <t>Sister Act</t>
  </si>
  <si>
    <t>Kettlebellas</t>
  </si>
  <si>
    <t>AKA Unscared</t>
  </si>
  <si>
    <t>Roos &amp; Rosalie</t>
  </si>
  <si>
    <t>Victorious Secret</t>
  </si>
  <si>
    <t>Rotown Victorious Secret</t>
  </si>
  <si>
    <t>Team DTC</t>
  </si>
  <si>
    <t>Anne &amp; Yoni</t>
  </si>
  <si>
    <t>Ismay&amp;Irini</t>
  </si>
  <si>
    <t>Chalk dirty to me</t>
  </si>
  <si>
    <t>Barbella's</t>
  </si>
  <si>
    <t>Rotown Babes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</si>
</sst>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400]h:mm:ss\ AM/PM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1" fontId="1" fillId="0" borderId="0" xfId="1" applyNumberFormat="1" applyAlignment="1">
      <alignment horizontal="center"/>
    </xf>
    <xf numFmtId="0" fontId="1" fillId="0" borderId="3" xfId="1" applyBorder="1"/>
    <xf numFmtId="0" fontId="2" fillId="0" borderId="3" xfId="1" applyFont="1" applyBorder="1" applyAlignment="1">
      <alignment horizontal="center"/>
    </xf>
    <xf numFmtId="1" fontId="1" fillId="0" borderId="3" xfId="1" applyNumberFormat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3" borderId="0" xfId="1" applyFill="1"/>
    <xf numFmtId="0" fontId="1" fillId="0" borderId="0" xfId="1" applyAlignment="1">
      <alignment horizontal="center"/>
    </xf>
    <xf numFmtId="0" fontId="0" fillId="0" borderId="0" xfId="1" applyFont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165" fontId="1" fillId="0" borderId="5" xfId="1" applyNumberFormat="1" applyBorder="1" applyAlignment="1">
      <alignment horizontal="center"/>
    </xf>
    <xf numFmtId="165" fontId="1" fillId="2" borderId="7" xfId="1" applyNumberFormat="1" applyFill="1" applyBorder="1" applyAlignment="1">
      <alignment horizontal="center"/>
    </xf>
    <xf numFmtId="165" fontId="1" fillId="0" borderId="0" xfId="1" applyNumberFormat="1" applyAlignment="1">
      <alignment horizontal="center"/>
    </xf>
    <xf numFmtId="165" fontId="0" fillId="2" borderId="7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D3" sqref="D3"/>
    </sheetView>
  </sheetViews>
  <sheetFormatPr defaultRowHeight="14.4" x14ac:dyDescent="0.3"/>
  <cols>
    <col min="1" max="1" width="32.88671875" style="1" customWidth="1"/>
    <col min="2" max="2" width="11.6640625" style="2" customWidth="1"/>
    <col min="3" max="3" width="11.6640625" style="3" customWidth="1"/>
    <col min="4" max="4" width="9.109375" style="13" customWidth="1"/>
    <col min="5" max="5" width="9.109375" style="19" customWidth="1"/>
    <col min="6" max="9" width="9.109375" style="13" customWidth="1"/>
    <col min="10" max="11" width="9.109375" style="13" hidden="1" customWidth="1"/>
    <col min="12" max="13" width="8.88671875" style="1" hidden="1" customWidth="1"/>
    <col min="14" max="16384" width="8.88671875" style="1"/>
  </cols>
  <sheetData>
    <row r="1" spans="1:15" x14ac:dyDescent="0.3">
      <c r="D1" s="15" t="s">
        <v>0</v>
      </c>
      <c r="E1" s="16"/>
      <c r="F1" s="15" t="s">
        <v>1</v>
      </c>
      <c r="G1" s="16"/>
      <c r="H1" s="15" t="s">
        <v>2</v>
      </c>
      <c r="I1" s="16"/>
      <c r="J1" s="15" t="s">
        <v>3</v>
      </c>
      <c r="K1" s="16"/>
      <c r="L1" s="15" t="s">
        <v>3</v>
      </c>
      <c r="M1" s="16"/>
      <c r="O1" s="1" t="s">
        <v>4</v>
      </c>
    </row>
    <row r="2" spans="1:15" ht="15" thickBot="1" x14ac:dyDescent="0.35">
      <c r="A2" s="4" t="s">
        <v>5</v>
      </c>
      <c r="B2" s="5" t="s">
        <v>6</v>
      </c>
      <c r="C2" s="6" t="s">
        <v>7</v>
      </c>
      <c r="D2" s="7" t="s">
        <v>8</v>
      </c>
      <c r="E2" s="17" t="s">
        <v>9</v>
      </c>
      <c r="F2" s="7" t="s">
        <v>8</v>
      </c>
      <c r="G2" s="8" t="s">
        <v>9</v>
      </c>
      <c r="H2" s="7" t="s">
        <v>8</v>
      </c>
      <c r="I2" s="8" t="s">
        <v>9</v>
      </c>
      <c r="J2" s="7" t="s">
        <v>8</v>
      </c>
      <c r="K2" s="8" t="s">
        <v>9</v>
      </c>
      <c r="L2" s="7" t="s">
        <v>8</v>
      </c>
      <c r="M2" s="8" t="s">
        <v>9</v>
      </c>
      <c r="O2" s="9" t="s">
        <v>10</v>
      </c>
    </row>
    <row r="3" spans="1:15" x14ac:dyDescent="0.3">
      <c r="A3" s="14" t="s">
        <v>11</v>
      </c>
      <c r="B3" s="2">
        <f>RANK(C3,C$3:C$14,1)</f>
        <v>1</v>
      </c>
      <c r="C3" s="3">
        <f t="shared" ref="C3:C14" si="0">(D3+F3+H3+J3+L3)+0.0000001*ROW()</f>
        <v>4.0000003</v>
      </c>
      <c r="D3" s="10">
        <f>RANK(E3,E$3:E$14,1)</f>
        <v>1</v>
      </c>
      <c r="E3" s="18">
        <v>6.7361111111111103E-3</v>
      </c>
      <c r="F3" s="10">
        <f>RANK(G3,G$3:G$14,0)</f>
        <v>1</v>
      </c>
      <c r="G3" s="11">
        <v>258</v>
      </c>
      <c r="H3" s="10">
        <f>RANK(I3,I$3:I$14,0)</f>
        <v>2</v>
      </c>
      <c r="I3" s="11">
        <v>13000</v>
      </c>
      <c r="J3" s="10">
        <v>0</v>
      </c>
      <c r="K3" s="11">
        <v>0</v>
      </c>
      <c r="L3" s="10">
        <v>0</v>
      </c>
      <c r="M3" s="11">
        <v>0</v>
      </c>
      <c r="O3" s="1">
        <f>MATCH($B19,$B$3:$B$14,0)</f>
        <v>1</v>
      </c>
    </row>
    <row r="4" spans="1:15" x14ac:dyDescent="0.3">
      <c r="A4" s="14" t="s">
        <v>12</v>
      </c>
      <c r="B4" s="2">
        <f>RANK(C4,C$3:C$14,1)</f>
        <v>4</v>
      </c>
      <c r="C4" s="3">
        <f t="shared" si="0"/>
        <v>12.000000399999999</v>
      </c>
      <c r="D4" s="10">
        <f t="shared" ref="D4:D14" si="1">RANK(E4,E$3:E$14,1)</f>
        <v>2</v>
      </c>
      <c r="E4" s="20">
        <v>6.8865740740740736E-3</v>
      </c>
      <c r="F4" s="10">
        <f>RANK(G4,G$3:G$14,0)</f>
        <v>5</v>
      </c>
      <c r="G4" s="11">
        <v>211</v>
      </c>
      <c r="H4" s="10">
        <f>RANK(I4,I$3:I$14,0)</f>
        <v>5</v>
      </c>
      <c r="I4" s="11">
        <v>8487</v>
      </c>
      <c r="J4" s="10">
        <v>0</v>
      </c>
      <c r="K4" s="11">
        <v>0</v>
      </c>
      <c r="L4" s="10">
        <v>0</v>
      </c>
      <c r="M4" s="11">
        <v>0</v>
      </c>
      <c r="O4" s="1">
        <f>MATCH($B20,$B$3:$B$14,0)</f>
        <v>3</v>
      </c>
    </row>
    <row r="5" spans="1:15" x14ac:dyDescent="0.3">
      <c r="A5" s="14" t="s">
        <v>13</v>
      </c>
      <c r="B5" s="2">
        <f>RANK(C5,C$3:C$14,1)</f>
        <v>2</v>
      </c>
      <c r="C5" s="3">
        <f t="shared" si="0"/>
        <v>7.0000004999999996</v>
      </c>
      <c r="D5" s="10">
        <f t="shared" si="1"/>
        <v>3</v>
      </c>
      <c r="E5" s="18">
        <v>6.9675925925925921E-3</v>
      </c>
      <c r="F5" s="10">
        <f>RANK(G5,G$3:G$14,0)</f>
        <v>3</v>
      </c>
      <c r="G5" s="11">
        <v>222</v>
      </c>
      <c r="H5" s="10">
        <f>RANK(I5,I$3:I$14,0)</f>
        <v>1</v>
      </c>
      <c r="I5" s="11">
        <v>22950</v>
      </c>
      <c r="J5" s="10">
        <v>0</v>
      </c>
      <c r="K5" s="11">
        <v>0</v>
      </c>
      <c r="L5" s="10">
        <v>0</v>
      </c>
      <c r="M5" s="11">
        <v>0</v>
      </c>
      <c r="O5" s="1">
        <f>MATCH($B21,$B$3:$B$14,0)</f>
        <v>5</v>
      </c>
    </row>
    <row r="6" spans="1:15" x14ac:dyDescent="0.3">
      <c r="A6" s="14" t="s">
        <v>14</v>
      </c>
      <c r="B6" s="2">
        <f>RANK(C6,C$3:C$14,1)</f>
        <v>5</v>
      </c>
      <c r="C6" s="3">
        <f t="shared" si="0"/>
        <v>12.0000006</v>
      </c>
      <c r="D6" s="10">
        <f t="shared" si="1"/>
        <v>4</v>
      </c>
      <c r="E6" s="18">
        <v>8.6458333333333335E-3</v>
      </c>
      <c r="F6" s="10">
        <f>RANK(G6,G$3:G$14,0)</f>
        <v>4</v>
      </c>
      <c r="G6" s="11">
        <v>214</v>
      </c>
      <c r="H6" s="10">
        <f>RANK(I6,I$3:I$14,0)</f>
        <v>4</v>
      </c>
      <c r="I6" s="11">
        <v>10147</v>
      </c>
      <c r="J6" s="10">
        <v>0</v>
      </c>
      <c r="K6" s="11">
        <v>0</v>
      </c>
      <c r="L6" s="10">
        <v>0</v>
      </c>
      <c r="M6" s="11">
        <v>0</v>
      </c>
      <c r="O6" s="1">
        <f>MATCH($B22,$B$3:$B$14,0)</f>
        <v>2</v>
      </c>
    </row>
    <row r="7" spans="1:15" x14ac:dyDescent="0.3">
      <c r="A7" s="14" t="s">
        <v>15</v>
      </c>
      <c r="B7" s="2">
        <f>RANK(C7,C$3:C$14,1)</f>
        <v>3</v>
      </c>
      <c r="C7" s="3">
        <f t="shared" si="0"/>
        <v>10.000000699999999</v>
      </c>
      <c r="D7" s="10">
        <f t="shared" si="1"/>
        <v>5</v>
      </c>
      <c r="E7" s="18">
        <v>8.6805555555555559E-3</v>
      </c>
      <c r="F7" s="10">
        <f>RANK(G7,G$3:G$14,0)</f>
        <v>2</v>
      </c>
      <c r="G7" s="11">
        <v>229</v>
      </c>
      <c r="H7" s="10">
        <f>RANK(I7,I$3:I$14,0)</f>
        <v>3</v>
      </c>
      <c r="I7" s="11">
        <v>12040</v>
      </c>
      <c r="J7" s="10">
        <v>0</v>
      </c>
      <c r="K7" s="11">
        <v>0</v>
      </c>
      <c r="L7" s="10">
        <v>0</v>
      </c>
      <c r="M7" s="11">
        <v>0</v>
      </c>
      <c r="O7" s="1">
        <f>MATCH($B23,$B$3:$B$14,0)</f>
        <v>4</v>
      </c>
    </row>
    <row r="8" spans="1:15" x14ac:dyDescent="0.3">
      <c r="A8" s="14" t="s">
        <v>16</v>
      </c>
      <c r="B8" s="2">
        <f>RANK(C8,C$3:C$14,1)</f>
        <v>6</v>
      </c>
      <c r="C8" s="3">
        <f t="shared" si="0"/>
        <v>23.000000799999999</v>
      </c>
      <c r="D8" s="10">
        <f t="shared" si="1"/>
        <v>6</v>
      </c>
      <c r="E8" s="18">
        <v>1.0023148148148147E-2</v>
      </c>
      <c r="F8" s="10">
        <f>RANK(G8,G$3:G$14,0)</f>
        <v>7</v>
      </c>
      <c r="G8" s="11">
        <v>199</v>
      </c>
      <c r="H8" s="10">
        <f>RANK(I8,I$3:I$14,0)</f>
        <v>10</v>
      </c>
      <c r="I8" s="11">
        <v>450</v>
      </c>
      <c r="J8" s="10">
        <v>0</v>
      </c>
      <c r="K8" s="11">
        <v>0</v>
      </c>
      <c r="L8" s="10">
        <v>0</v>
      </c>
      <c r="M8" s="11">
        <v>0</v>
      </c>
      <c r="O8" s="1">
        <f>MATCH($B24,$B$3:$B$14,0)</f>
        <v>6</v>
      </c>
    </row>
    <row r="9" spans="1:15" x14ac:dyDescent="0.3">
      <c r="A9" s="14" t="s">
        <v>17</v>
      </c>
      <c r="B9" s="2">
        <f>RANK(C9,C$3:C$14,1)</f>
        <v>9</v>
      </c>
      <c r="C9" s="3">
        <f t="shared" si="0"/>
        <v>25.0000009</v>
      </c>
      <c r="D9" s="10">
        <f t="shared" si="1"/>
        <v>7</v>
      </c>
      <c r="E9" s="18">
        <v>1.0092592592592592E-2</v>
      </c>
      <c r="F9" s="10">
        <f>RANK(G9,G$3:G$14,0)</f>
        <v>10</v>
      </c>
      <c r="G9" s="11">
        <v>183</v>
      </c>
      <c r="H9" s="10">
        <f>RANK(I9,I$3:I$14,0)</f>
        <v>8</v>
      </c>
      <c r="I9" s="11">
        <v>5590</v>
      </c>
      <c r="J9" s="10">
        <v>0</v>
      </c>
      <c r="K9" s="11">
        <v>0</v>
      </c>
      <c r="L9" s="10">
        <v>0</v>
      </c>
      <c r="M9" s="11">
        <v>0</v>
      </c>
      <c r="O9" s="1">
        <f>MATCH($B25,$B$3:$B$14,0)</f>
        <v>8</v>
      </c>
    </row>
    <row r="10" spans="1:15" x14ac:dyDescent="0.3">
      <c r="A10" s="14" t="s">
        <v>18</v>
      </c>
      <c r="B10" s="2">
        <f>RANK(C10,C$3:C$14,1)</f>
        <v>7</v>
      </c>
      <c r="C10" s="3">
        <f t="shared" si="0"/>
        <v>23.000001000000001</v>
      </c>
      <c r="D10" s="10">
        <f t="shared" si="1"/>
        <v>8</v>
      </c>
      <c r="E10" s="18">
        <v>1.0115740740740741E-2</v>
      </c>
      <c r="F10" s="10">
        <f>RANK(G10,G$3:G$14,0)</f>
        <v>8</v>
      </c>
      <c r="G10" s="11">
        <v>193</v>
      </c>
      <c r="H10" s="10">
        <f>RANK(I10,I$3:I$14,0)</f>
        <v>7</v>
      </c>
      <c r="I10" s="11">
        <v>6187</v>
      </c>
      <c r="J10" s="10">
        <v>0</v>
      </c>
      <c r="K10" s="11">
        <v>0</v>
      </c>
      <c r="L10" s="10">
        <v>0</v>
      </c>
      <c r="M10" s="11">
        <v>0</v>
      </c>
      <c r="O10" s="1">
        <f>MATCH($B26,$B$3:$B$14,0)</f>
        <v>9</v>
      </c>
    </row>
    <row r="11" spans="1:15" x14ac:dyDescent="0.3">
      <c r="A11" s="14" t="s">
        <v>19</v>
      </c>
      <c r="B11" s="2">
        <f>RANK(C11,C$3:C$14,1)</f>
        <v>8</v>
      </c>
      <c r="C11" s="3">
        <f t="shared" si="0"/>
        <v>24.000001099999999</v>
      </c>
      <c r="D11" s="10">
        <f t="shared" si="1"/>
        <v>9</v>
      </c>
      <c r="E11" s="18">
        <v>1.300925925925926E-2</v>
      </c>
      <c r="F11" s="10">
        <f>RANK(G11,G$3:G$14,0)</f>
        <v>6</v>
      </c>
      <c r="G11" s="11">
        <v>200</v>
      </c>
      <c r="H11" s="10">
        <f>RANK(I11,I$3:I$14,0)</f>
        <v>9</v>
      </c>
      <c r="I11" s="11">
        <v>845</v>
      </c>
      <c r="J11" s="10">
        <v>0</v>
      </c>
      <c r="K11" s="11">
        <v>0</v>
      </c>
      <c r="L11" s="10">
        <v>0</v>
      </c>
      <c r="M11" s="11">
        <v>0</v>
      </c>
      <c r="O11" s="1">
        <f>MATCH($B27,$B$3:$B$14,0)</f>
        <v>7</v>
      </c>
    </row>
    <row r="12" spans="1:15" x14ac:dyDescent="0.3">
      <c r="A12" s="14" t="s">
        <v>20</v>
      </c>
      <c r="B12" s="2">
        <f>RANK(C12,C$3:C$14,1)</f>
        <v>10</v>
      </c>
      <c r="C12" s="3">
        <f t="shared" si="0"/>
        <v>25.0000012</v>
      </c>
      <c r="D12" s="10">
        <f t="shared" si="1"/>
        <v>10</v>
      </c>
      <c r="E12" s="18">
        <v>1.306712962962963E-2</v>
      </c>
      <c r="F12" s="10">
        <f>RANK(G12,G$3:G$14,0)</f>
        <v>9</v>
      </c>
      <c r="G12" s="11">
        <v>190</v>
      </c>
      <c r="H12" s="10">
        <f>RANK(I12,I$3:I$14,0)</f>
        <v>6</v>
      </c>
      <c r="I12" s="11">
        <v>8075</v>
      </c>
      <c r="J12" s="10">
        <v>0</v>
      </c>
      <c r="K12" s="11">
        <v>0</v>
      </c>
      <c r="L12" s="10">
        <v>0</v>
      </c>
      <c r="M12" s="11">
        <v>0</v>
      </c>
      <c r="O12" s="1">
        <f>MATCH($B28,$B$3:$B$14,0)</f>
        <v>10</v>
      </c>
    </row>
    <row r="13" spans="1:15" x14ac:dyDescent="0.3">
      <c r="A13" s="14" t="s">
        <v>21</v>
      </c>
      <c r="B13" s="2">
        <f>RANK(C13,C$3:C$14,1)</f>
        <v>11</v>
      </c>
      <c r="C13" s="3">
        <f t="shared" si="0"/>
        <v>34.000001300000001</v>
      </c>
      <c r="D13" s="10">
        <f t="shared" si="1"/>
        <v>11</v>
      </c>
      <c r="E13" s="18">
        <v>1.6759259259259258E-2</v>
      </c>
      <c r="F13" s="10">
        <f>RANK(G13,G$3:G$14,0)</f>
        <v>12</v>
      </c>
      <c r="G13" s="11">
        <v>155</v>
      </c>
      <c r="H13" s="10">
        <f>RANK(I13,I$3:I$14,0)</f>
        <v>11</v>
      </c>
      <c r="I13" s="11">
        <v>400</v>
      </c>
      <c r="J13" s="10">
        <v>0</v>
      </c>
      <c r="K13" s="11">
        <v>0</v>
      </c>
      <c r="L13" s="10">
        <v>0</v>
      </c>
      <c r="M13" s="11">
        <v>0</v>
      </c>
      <c r="O13" s="1">
        <f>MATCH($B29,$B$3:$B$14,0)</f>
        <v>11</v>
      </c>
    </row>
    <row r="14" spans="1:15" x14ac:dyDescent="0.3">
      <c r="A14" s="14" t="s">
        <v>22</v>
      </c>
      <c r="B14" s="2">
        <f>RANK(C14,C$3:C$14,1)</f>
        <v>12</v>
      </c>
      <c r="C14" s="3">
        <f t="shared" si="0"/>
        <v>34.000001400000002</v>
      </c>
      <c r="D14" s="10">
        <f t="shared" si="1"/>
        <v>12</v>
      </c>
      <c r="E14" s="18">
        <v>1.9479166666666669E-2</v>
      </c>
      <c r="F14" s="10">
        <f>RANK(G14,G$3:G$14,0)</f>
        <v>11</v>
      </c>
      <c r="G14" s="11">
        <v>163</v>
      </c>
      <c r="H14" s="10">
        <f>RANK(I14,I$3:I$14,0)</f>
        <v>11</v>
      </c>
      <c r="I14" s="11">
        <v>400</v>
      </c>
      <c r="J14" s="10">
        <v>0</v>
      </c>
      <c r="K14" s="11">
        <v>0</v>
      </c>
      <c r="L14" s="10">
        <v>0</v>
      </c>
      <c r="M14" s="11">
        <v>0</v>
      </c>
      <c r="O14" s="1">
        <f>MATCH($B30,$B$3:$B$14,0)</f>
        <v>12</v>
      </c>
    </row>
    <row r="17" spans="1:13" x14ac:dyDescent="0.3">
      <c r="D17" s="15" t="s">
        <v>0</v>
      </c>
      <c r="E17" s="16"/>
      <c r="F17" s="15" t="s">
        <v>1</v>
      </c>
      <c r="G17" s="16"/>
      <c r="H17" s="15" t="s">
        <v>2</v>
      </c>
      <c r="I17" s="16"/>
      <c r="J17" s="15" t="s">
        <v>3</v>
      </c>
      <c r="K17" s="16"/>
      <c r="L17" s="15" t="s">
        <v>3</v>
      </c>
      <c r="M17" s="16"/>
    </row>
    <row r="18" spans="1:13" ht="15" thickBot="1" x14ac:dyDescent="0.35">
      <c r="A18" s="4" t="s">
        <v>5</v>
      </c>
      <c r="B18" s="5" t="s">
        <v>6</v>
      </c>
      <c r="C18" s="6" t="s">
        <v>7</v>
      </c>
      <c r="D18" s="7" t="s">
        <v>8</v>
      </c>
      <c r="E18" s="17" t="s">
        <v>9</v>
      </c>
      <c r="F18" s="7" t="s">
        <v>8</v>
      </c>
      <c r="G18" s="8" t="s">
        <v>9</v>
      </c>
      <c r="H18" s="7" t="s">
        <v>8</v>
      </c>
      <c r="I18" s="8" t="s">
        <v>9</v>
      </c>
      <c r="J18" s="7" t="s">
        <v>8</v>
      </c>
      <c r="K18" s="8" t="s">
        <v>9</v>
      </c>
      <c r="L18" s="7" t="s">
        <v>8</v>
      </c>
      <c r="M18" s="8" t="s">
        <v>9</v>
      </c>
    </row>
    <row r="19" spans="1:13" x14ac:dyDescent="0.3">
      <c r="A19" s="12" t="str">
        <f>INDEX($A$3:$A$14,O3)</f>
        <v>Sister Act</v>
      </c>
      <c r="B19" s="2">
        <v>1</v>
      </c>
      <c r="C19" s="3">
        <f>INDEX($C$3:$C$14,$O3)</f>
        <v>4.0000003</v>
      </c>
      <c r="D19" s="13">
        <f>INDEX(D$3:D$14,$O3)</f>
        <v>1</v>
      </c>
      <c r="E19" s="19">
        <f>INDEX(E$3:E$14,$O3)</f>
        <v>6.7361111111111103E-3</v>
      </c>
      <c r="F19" s="13">
        <f>INDEX(F$3:F$14,$O3)</f>
        <v>1</v>
      </c>
      <c r="G19" s="13">
        <f>INDEX(G$3:G$14,$O3)</f>
        <v>258</v>
      </c>
      <c r="H19" s="13">
        <f>INDEX(H$3:H$14,$O3)</f>
        <v>2</v>
      </c>
      <c r="I19" s="13">
        <f>INDEX(I$3:I$14,$O3)</f>
        <v>13000</v>
      </c>
      <c r="J19" s="13">
        <f>INDEX(J$3:J$14,$O3)</f>
        <v>0</v>
      </c>
      <c r="K19" s="13">
        <f>INDEX(K$3:K$14,$O3)</f>
        <v>0</v>
      </c>
      <c r="L19" s="13">
        <f>INDEX(L$3:L$14,$O3)</f>
        <v>0</v>
      </c>
      <c r="M19" s="13">
        <f>INDEX(M$3:M$14,$O3)</f>
        <v>0</v>
      </c>
    </row>
    <row r="20" spans="1:13" x14ac:dyDescent="0.3">
      <c r="A20" s="12" t="str">
        <f>INDEX($A$3:$A$14,O4)</f>
        <v>AKA Unscared</v>
      </c>
      <c r="B20" s="2">
        <v>2</v>
      </c>
      <c r="C20" s="3">
        <f>INDEX($C$3:$C$14,$O4)</f>
        <v>7.0000004999999996</v>
      </c>
      <c r="D20" s="13">
        <f>INDEX(D$3:D$14,$O4)</f>
        <v>3</v>
      </c>
      <c r="E20" s="19">
        <f>INDEX(E$3:E$14,$O4)</f>
        <v>6.9675925925925921E-3</v>
      </c>
      <c r="F20" s="13">
        <f>INDEX(F$3:F$14,$O4)</f>
        <v>3</v>
      </c>
      <c r="G20" s="13">
        <f>INDEX(G$3:G$14,$O4)</f>
        <v>222</v>
      </c>
      <c r="H20" s="13">
        <f>INDEX(H$3:H$14,$O4)</f>
        <v>1</v>
      </c>
      <c r="I20" s="13">
        <f>INDEX(I$3:I$14,$O4)</f>
        <v>22950</v>
      </c>
      <c r="J20" s="13">
        <f>INDEX(J$3:J$14,$O4)</f>
        <v>0</v>
      </c>
      <c r="K20" s="13">
        <f>INDEX(K$3:K$14,$O4)</f>
        <v>0</v>
      </c>
      <c r="L20" s="13">
        <f>INDEX(L$3:L$14,$O4)</f>
        <v>0</v>
      </c>
      <c r="M20" s="13">
        <f>INDEX(M$3:M$14,$O4)</f>
        <v>0</v>
      </c>
    </row>
    <row r="21" spans="1:13" x14ac:dyDescent="0.3">
      <c r="A21" s="12" t="str">
        <f>INDEX($A$3:$A$14,O5)</f>
        <v>Victorious Secret</v>
      </c>
      <c r="B21" s="2">
        <v>3</v>
      </c>
      <c r="C21" s="3">
        <f>INDEX($C$3:$C$14,$O5)</f>
        <v>10.000000699999999</v>
      </c>
      <c r="D21" s="13">
        <f>INDEX(D$3:D$14,$O5)</f>
        <v>5</v>
      </c>
      <c r="E21" s="19">
        <f>INDEX(E$3:E$14,$O5)</f>
        <v>8.6805555555555559E-3</v>
      </c>
      <c r="F21" s="13">
        <f>INDEX(F$3:F$14,$O5)</f>
        <v>2</v>
      </c>
      <c r="G21" s="13">
        <f>INDEX(G$3:G$14,$O5)</f>
        <v>229</v>
      </c>
      <c r="H21" s="13">
        <f>INDEX(H$3:H$14,$O5)</f>
        <v>3</v>
      </c>
      <c r="I21" s="13">
        <f>INDEX(I$3:I$14,$O5)</f>
        <v>12040</v>
      </c>
      <c r="J21" s="13">
        <f>INDEX(J$3:J$14,$O5)</f>
        <v>0</v>
      </c>
      <c r="K21" s="13">
        <f>INDEX(K$3:K$14,$O5)</f>
        <v>0</v>
      </c>
      <c r="L21" s="13">
        <f>INDEX(L$3:L$14,$O5)</f>
        <v>0</v>
      </c>
      <c r="M21" s="13">
        <f>INDEX(M$3:M$14,$O5)</f>
        <v>0</v>
      </c>
    </row>
    <row r="22" spans="1:13" x14ac:dyDescent="0.3">
      <c r="A22" s="12" t="str">
        <f>INDEX($A$3:$A$14,O6)</f>
        <v>Kettlebellas</v>
      </c>
      <c r="B22" s="2">
        <v>4</v>
      </c>
      <c r="C22" s="3">
        <f>INDEX($C$3:$C$14,$O6)</f>
        <v>12.000000399999999</v>
      </c>
      <c r="D22" s="13">
        <f>INDEX(D$3:D$14,$O6)</f>
        <v>2</v>
      </c>
      <c r="E22" s="19">
        <f>INDEX(E$3:E$14,$O6)</f>
        <v>6.8865740740740736E-3</v>
      </c>
      <c r="F22" s="13">
        <f>INDEX(F$3:F$14,$O6)</f>
        <v>5</v>
      </c>
      <c r="G22" s="13">
        <f>INDEX(G$3:G$14,$O6)</f>
        <v>211</v>
      </c>
      <c r="H22" s="13">
        <f>INDEX(H$3:H$14,$O6)</f>
        <v>5</v>
      </c>
      <c r="I22" s="13">
        <f>INDEX(I$3:I$14,$O6)</f>
        <v>8487</v>
      </c>
      <c r="J22" s="13">
        <f>INDEX(J$3:J$14,$O6)</f>
        <v>0</v>
      </c>
      <c r="K22" s="13">
        <f>INDEX(K$3:K$14,$O6)</f>
        <v>0</v>
      </c>
      <c r="L22" s="13">
        <f>INDEX(L$3:L$14,$O6)</f>
        <v>0</v>
      </c>
      <c r="M22" s="13">
        <f>INDEX(M$3:M$14,$O6)</f>
        <v>0</v>
      </c>
    </row>
    <row r="23" spans="1:13" x14ac:dyDescent="0.3">
      <c r="A23" s="12" t="str">
        <f>INDEX($A$3:$A$14,O7)</f>
        <v>Roos &amp; Rosalie</v>
      </c>
      <c r="B23" s="2">
        <v>5</v>
      </c>
      <c r="C23" s="3">
        <f>INDEX($C$3:$C$14,$O7)</f>
        <v>12.0000006</v>
      </c>
      <c r="D23" s="13">
        <f>INDEX(D$3:D$14,$O7)</f>
        <v>4</v>
      </c>
      <c r="E23" s="19">
        <f>INDEX(E$3:E$14,$O7)</f>
        <v>8.6458333333333335E-3</v>
      </c>
      <c r="F23" s="13">
        <f>INDEX(F$3:F$14,$O7)</f>
        <v>4</v>
      </c>
      <c r="G23" s="13">
        <f>INDEX(G$3:G$14,$O7)</f>
        <v>214</v>
      </c>
      <c r="H23" s="13">
        <f>INDEX(H$3:H$14,$O7)</f>
        <v>4</v>
      </c>
      <c r="I23" s="13">
        <f>INDEX(I$3:I$14,$O7)</f>
        <v>10147</v>
      </c>
      <c r="J23" s="13">
        <f>INDEX(J$3:J$14,$O7)</f>
        <v>0</v>
      </c>
      <c r="K23" s="13">
        <f>INDEX(K$3:K$14,$O7)</f>
        <v>0</v>
      </c>
      <c r="L23" s="13">
        <f>INDEX(L$3:L$14,$O7)</f>
        <v>0</v>
      </c>
      <c r="M23" s="13">
        <f>INDEX(M$3:M$14,$O7)</f>
        <v>0</v>
      </c>
    </row>
    <row r="24" spans="1:13" x14ac:dyDescent="0.3">
      <c r="A24" s="1" t="str">
        <f>INDEX($A$3:$A$14,O8)</f>
        <v>Rotown Victorious Secret</v>
      </c>
      <c r="B24" s="2">
        <v>6</v>
      </c>
      <c r="C24" s="3">
        <f>INDEX($C$3:$C$14,$O8)</f>
        <v>23.000000799999999</v>
      </c>
      <c r="D24" s="13">
        <f>INDEX(D$3:D$14,$O8)</f>
        <v>6</v>
      </c>
      <c r="E24" s="19">
        <f>INDEX(E$3:E$14,$O8)</f>
        <v>1.0023148148148147E-2</v>
      </c>
      <c r="F24" s="13">
        <f>INDEX(F$3:F$14,$O8)</f>
        <v>7</v>
      </c>
      <c r="G24" s="13">
        <f>INDEX(G$3:G$14,$O8)</f>
        <v>199</v>
      </c>
      <c r="H24" s="13">
        <f>INDEX(H$3:H$14,$O8)</f>
        <v>10</v>
      </c>
      <c r="I24" s="13">
        <f>INDEX(I$3:I$14,$O8)</f>
        <v>450</v>
      </c>
      <c r="J24" s="13">
        <f>INDEX(J$3:J$14,$O8)</f>
        <v>0</v>
      </c>
      <c r="K24" s="13">
        <f>INDEX(K$3:K$14,$O8)</f>
        <v>0</v>
      </c>
      <c r="L24" s="13">
        <f>INDEX(L$3:L$14,$O8)</f>
        <v>0</v>
      </c>
      <c r="M24" s="13">
        <f>INDEX(M$3:M$14,$O8)</f>
        <v>0</v>
      </c>
    </row>
    <row r="25" spans="1:13" x14ac:dyDescent="0.3">
      <c r="A25" s="1" t="str">
        <f>INDEX($A$3:$A$14,O9)</f>
        <v>Anne &amp; Yoni</v>
      </c>
      <c r="B25" s="2">
        <v>7</v>
      </c>
      <c r="C25" s="3">
        <f>INDEX($C$3:$C$14,$O9)</f>
        <v>23.000001000000001</v>
      </c>
      <c r="D25" s="13">
        <f>INDEX(D$3:D$14,$O9)</f>
        <v>8</v>
      </c>
      <c r="E25" s="19">
        <f>INDEX(E$3:E$14,$O9)</f>
        <v>1.0115740740740741E-2</v>
      </c>
      <c r="F25" s="13">
        <f>INDEX(F$3:F$14,$O9)</f>
        <v>8</v>
      </c>
      <c r="G25" s="13">
        <f>INDEX(G$3:G$14,$O9)</f>
        <v>193</v>
      </c>
      <c r="H25" s="13">
        <f>INDEX(H$3:H$14,$O9)</f>
        <v>7</v>
      </c>
      <c r="I25" s="13">
        <f>INDEX(I$3:I$14,$O9)</f>
        <v>6187</v>
      </c>
      <c r="J25" s="13">
        <f>INDEX(J$3:J$14,$O9)</f>
        <v>0</v>
      </c>
      <c r="K25" s="13">
        <f>INDEX(K$3:K$14,$O9)</f>
        <v>0</v>
      </c>
      <c r="L25" s="13">
        <f>INDEX(L$3:L$14,$O9)</f>
        <v>0</v>
      </c>
      <c r="M25" s="13">
        <f>INDEX(M$3:M$14,$O9)</f>
        <v>0</v>
      </c>
    </row>
    <row r="26" spans="1:13" x14ac:dyDescent="0.3">
      <c r="A26" s="1" t="str">
        <f>INDEX($A$3:$A$14,O10)</f>
        <v>Ismay&amp;Irini</v>
      </c>
      <c r="B26" s="2">
        <v>8</v>
      </c>
      <c r="C26" s="3">
        <f>INDEX($C$3:$C$14,$O10)</f>
        <v>24.000001099999999</v>
      </c>
      <c r="D26" s="13">
        <f>INDEX(D$3:D$14,$O10)</f>
        <v>9</v>
      </c>
      <c r="E26" s="19">
        <f>INDEX(E$3:E$14,$O10)</f>
        <v>1.300925925925926E-2</v>
      </c>
      <c r="F26" s="13">
        <f>INDEX(F$3:F$14,$O10)</f>
        <v>6</v>
      </c>
      <c r="G26" s="13">
        <f>INDEX(G$3:G$14,$O10)</f>
        <v>200</v>
      </c>
      <c r="H26" s="13">
        <f>INDEX(H$3:H$14,$O10)</f>
        <v>9</v>
      </c>
      <c r="I26" s="13">
        <f>INDEX(I$3:I$14,$O10)</f>
        <v>845</v>
      </c>
      <c r="J26" s="13">
        <f>INDEX(J$3:J$14,$O10)</f>
        <v>0</v>
      </c>
      <c r="K26" s="13">
        <f>INDEX(K$3:K$14,$O10)</f>
        <v>0</v>
      </c>
      <c r="L26" s="13">
        <f>INDEX(L$3:L$14,$O10)</f>
        <v>0</v>
      </c>
      <c r="M26" s="13">
        <f>INDEX(M$3:M$14,$O10)</f>
        <v>0</v>
      </c>
    </row>
    <row r="27" spans="1:13" x14ac:dyDescent="0.3">
      <c r="A27" s="1" t="str">
        <f>INDEX($A$3:$A$14,O11)</f>
        <v>Team DTC</v>
      </c>
      <c r="B27" s="2">
        <v>9</v>
      </c>
      <c r="C27" s="3">
        <f>INDEX($C$3:$C$14,$O11)</f>
        <v>25.0000009</v>
      </c>
      <c r="D27" s="13">
        <f>INDEX(D$3:D$14,$O11)</f>
        <v>7</v>
      </c>
      <c r="E27" s="19">
        <f>INDEX(E$3:E$14,$O11)</f>
        <v>1.0092592592592592E-2</v>
      </c>
      <c r="F27" s="13">
        <f>INDEX(F$3:F$14,$O11)</f>
        <v>10</v>
      </c>
      <c r="G27" s="13">
        <f>INDEX(G$3:G$14,$O11)</f>
        <v>183</v>
      </c>
      <c r="H27" s="13">
        <f>INDEX(H$3:H$14,$O11)</f>
        <v>8</v>
      </c>
      <c r="I27" s="13">
        <f>INDEX(I$3:I$14,$O11)</f>
        <v>5590</v>
      </c>
      <c r="J27" s="13">
        <f>INDEX(J$3:J$14,$O11)</f>
        <v>0</v>
      </c>
      <c r="K27" s="13">
        <f>INDEX(K$3:K$14,$O11)</f>
        <v>0</v>
      </c>
      <c r="L27" s="13">
        <f>INDEX(L$3:L$14,$O11)</f>
        <v>0</v>
      </c>
      <c r="M27" s="13">
        <f>INDEX(M$3:M$14,$O11)</f>
        <v>0</v>
      </c>
    </row>
    <row r="28" spans="1:13" x14ac:dyDescent="0.3">
      <c r="A28" s="1" t="str">
        <f>INDEX($A$3:$A$14,O12)</f>
        <v>Chalk dirty to me</v>
      </c>
      <c r="B28" s="2">
        <v>10</v>
      </c>
      <c r="C28" s="3">
        <f>INDEX($C$3:$C$14,$O12)</f>
        <v>25.0000012</v>
      </c>
      <c r="D28" s="13">
        <f>INDEX(D$3:D$14,$O12)</f>
        <v>10</v>
      </c>
      <c r="E28" s="19">
        <f>INDEX(E$3:E$14,$O12)</f>
        <v>1.306712962962963E-2</v>
      </c>
      <c r="F28" s="13">
        <f>INDEX(F$3:F$14,$O12)</f>
        <v>9</v>
      </c>
      <c r="G28" s="13">
        <f>INDEX(G$3:G$14,$O12)</f>
        <v>190</v>
      </c>
      <c r="H28" s="13">
        <f>INDEX(H$3:H$14,$O12)</f>
        <v>6</v>
      </c>
      <c r="I28" s="13">
        <f>INDEX(I$3:I$14,$O12)</f>
        <v>8075</v>
      </c>
      <c r="J28" s="13">
        <f>INDEX(J$3:J$14,$O12)</f>
        <v>0</v>
      </c>
      <c r="K28" s="13">
        <f>INDEX(K$3:K$14,$O12)</f>
        <v>0</v>
      </c>
      <c r="L28" s="13">
        <f>INDEX(L$3:L$14,$O12)</f>
        <v>0</v>
      </c>
      <c r="M28" s="13">
        <f>INDEX(M$3:M$14,$O12)</f>
        <v>0</v>
      </c>
    </row>
    <row r="29" spans="1:13" x14ac:dyDescent="0.3">
      <c r="A29" s="1" t="str">
        <f>INDEX($A$3:$A$14,O13)</f>
        <v>Barbella's</v>
      </c>
      <c r="B29" s="2">
        <v>11</v>
      </c>
      <c r="C29" s="3">
        <f>INDEX($C$3:$C$14,$O13)</f>
        <v>34.000001300000001</v>
      </c>
      <c r="D29" s="13">
        <f>INDEX(D$3:D$14,$O13)</f>
        <v>11</v>
      </c>
      <c r="E29" s="19">
        <f>INDEX(E$3:E$14,$O13)</f>
        <v>1.6759259259259258E-2</v>
      </c>
      <c r="F29" s="13">
        <f>INDEX(F$3:F$14,$O13)</f>
        <v>12</v>
      </c>
      <c r="G29" s="13">
        <f>INDEX(G$3:G$14,$O13)</f>
        <v>155</v>
      </c>
      <c r="H29" s="13">
        <f>INDEX(H$3:H$14,$O13)</f>
        <v>11</v>
      </c>
      <c r="I29" s="13">
        <f>INDEX(I$3:I$14,$O13)</f>
        <v>400</v>
      </c>
      <c r="J29" s="13">
        <f>INDEX(J$3:J$14,$O13)</f>
        <v>0</v>
      </c>
      <c r="K29" s="13">
        <f>INDEX(K$3:K$14,$O13)</f>
        <v>0</v>
      </c>
      <c r="L29" s="13">
        <f>INDEX(L$3:L$14,$O13)</f>
        <v>0</v>
      </c>
      <c r="M29" s="13">
        <f>INDEX(M$3:M$14,$O13)</f>
        <v>0</v>
      </c>
    </row>
    <row r="30" spans="1:13" x14ac:dyDescent="0.3">
      <c r="A30" s="1" t="str">
        <f>INDEX($A$3:$A$14,O14)</f>
        <v>Rotown Babes</v>
      </c>
      <c r="B30" s="2">
        <v>12</v>
      </c>
      <c r="C30" s="3">
        <f>INDEX($C$3:$C$14,$O14)</f>
        <v>34.000001400000002</v>
      </c>
      <c r="D30" s="13">
        <f>INDEX(D$3:D$14,$O14)</f>
        <v>12</v>
      </c>
      <c r="E30" s="19">
        <f>INDEX(E$3:E$14,$O14)</f>
        <v>1.9479166666666669E-2</v>
      </c>
      <c r="F30" s="13">
        <f>INDEX(F$3:F$14,$O14)</f>
        <v>11</v>
      </c>
      <c r="G30" s="13">
        <f>INDEX(G$3:G$14,$O14)</f>
        <v>163</v>
      </c>
      <c r="H30" s="13">
        <f>INDEX(H$3:H$14,$O14)</f>
        <v>11</v>
      </c>
      <c r="I30" s="13">
        <f>INDEX(I$3:I$14,$O14)</f>
        <v>400</v>
      </c>
      <c r="J30" s="13">
        <f>INDEX(J$3:J$14,$O14)</f>
        <v>0</v>
      </c>
      <c r="K30" s="13">
        <f>INDEX(K$3:K$14,$O14)</f>
        <v>0</v>
      </c>
      <c r="L30" s="13">
        <f>INDEX(L$3:L$14,$O14)</f>
        <v>0</v>
      </c>
      <c r="M30" s="13">
        <f>INDEX(M$3:M$14,$O14)</f>
        <v>0</v>
      </c>
    </row>
  </sheetData>
  <mergeCells count="10">
    <mergeCell ref="D1:E1"/>
    <mergeCell ref="F1:G1"/>
    <mergeCell ref="H1:I1"/>
    <mergeCell ref="J1:K1"/>
    <mergeCell ref="L1:M1"/>
    <mergeCell ref="D17:E17"/>
    <mergeCell ref="F17:G17"/>
    <mergeCell ref="H17:I17"/>
    <mergeCell ref="J17:K17"/>
    <mergeCell ref="L17:M17"/>
  </mergeCells>
  <pageMargins left="0.7" right="0.7" top="0.75" bottom="0.75" header="0.3" footer="0.3"/>
  <pageSetup orientation="portrait" r:id="rId1"/>
  <ignoredErrors>
    <ignoredError sqref="C3:C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Wartsila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bbe011</dc:creator>
  <cp:lastModifiedBy>bbe011</cp:lastModifiedBy>
  <dcterms:created xsi:type="dcterms:W3CDTF">2016-03-09T17:41:20Z</dcterms:created>
  <dcterms:modified xsi:type="dcterms:W3CDTF">2016-03-10T21:24:16Z</dcterms:modified>
</cp:coreProperties>
</file>