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cuments\bernardo\sport\Walterscup\"/>
    </mc:Choice>
  </mc:AlternateContent>
  <bookViews>
    <workbookView xWindow="0" yWindow="0" windowWidth="12852" windowHeight="9612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" i="1"/>
  <c r="F3" i="1"/>
  <c r="H3" i="1"/>
  <c r="C3" i="1"/>
  <c r="F4" i="1"/>
  <c r="H4" i="1"/>
  <c r="C4" i="1"/>
  <c r="F5" i="1"/>
  <c r="H5" i="1"/>
  <c r="C5" i="1"/>
  <c r="F6" i="1"/>
  <c r="H6" i="1"/>
  <c r="C6" i="1"/>
  <c r="F7" i="1"/>
  <c r="H7" i="1"/>
  <c r="C7" i="1"/>
  <c r="F8" i="1"/>
  <c r="H8" i="1"/>
  <c r="C8" i="1"/>
  <c r="F9" i="1"/>
  <c r="H9" i="1"/>
  <c r="C9" i="1"/>
  <c r="F10" i="1"/>
  <c r="H10" i="1"/>
  <c r="C10" i="1"/>
  <c r="F11" i="1"/>
  <c r="H11" i="1"/>
  <c r="C11" i="1"/>
  <c r="F12" i="1"/>
  <c r="H12" i="1"/>
  <c r="C12" i="1"/>
  <c r="F13" i="1"/>
  <c r="H13" i="1"/>
  <c r="C13" i="1"/>
  <c r="F14" i="1"/>
  <c r="H14" i="1"/>
  <c r="C14" i="1"/>
  <c r="F15" i="1"/>
  <c r="H15" i="1"/>
  <c r="C15" i="1"/>
  <c r="F16" i="1"/>
  <c r="H16" i="1"/>
  <c r="C16" i="1"/>
  <c r="F17" i="1"/>
  <c r="H17" i="1"/>
  <c r="C17" i="1"/>
  <c r="F18" i="1"/>
  <c r="H18" i="1"/>
  <c r="C18" i="1"/>
  <c r="F19" i="1"/>
  <c r="H19" i="1"/>
  <c r="C19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O19" i="1"/>
  <c r="M40" i="1"/>
  <c r="L40" i="1"/>
  <c r="K40" i="1"/>
  <c r="J40" i="1"/>
  <c r="I40" i="1"/>
  <c r="H40" i="1"/>
  <c r="G40" i="1"/>
  <c r="F40" i="1"/>
  <c r="E40" i="1"/>
  <c r="D40" i="1"/>
  <c r="C40" i="1"/>
  <c r="A40" i="1"/>
  <c r="O18" i="1"/>
  <c r="M39" i="1"/>
  <c r="L39" i="1"/>
  <c r="K39" i="1"/>
  <c r="J39" i="1"/>
  <c r="I39" i="1"/>
  <c r="H39" i="1"/>
  <c r="G39" i="1"/>
  <c r="F39" i="1"/>
  <c r="E39" i="1"/>
  <c r="D39" i="1"/>
  <c r="C39" i="1"/>
  <c r="A39" i="1"/>
  <c r="O17" i="1"/>
  <c r="M38" i="1"/>
  <c r="L38" i="1"/>
  <c r="K38" i="1"/>
  <c r="J38" i="1"/>
  <c r="I38" i="1"/>
  <c r="H38" i="1"/>
  <c r="G38" i="1"/>
  <c r="F38" i="1"/>
  <c r="E38" i="1"/>
  <c r="D38" i="1"/>
  <c r="C38" i="1"/>
  <c r="A38" i="1"/>
  <c r="O16" i="1"/>
  <c r="M37" i="1"/>
  <c r="L37" i="1"/>
  <c r="K37" i="1"/>
  <c r="J37" i="1"/>
  <c r="I37" i="1"/>
  <c r="H37" i="1"/>
  <c r="G37" i="1"/>
  <c r="F37" i="1"/>
  <c r="E37" i="1"/>
  <c r="D37" i="1"/>
  <c r="C37" i="1"/>
  <c r="A37" i="1"/>
  <c r="O15" i="1"/>
  <c r="M36" i="1"/>
  <c r="L36" i="1"/>
  <c r="K36" i="1"/>
  <c r="J36" i="1"/>
  <c r="I36" i="1"/>
  <c r="H36" i="1"/>
  <c r="G36" i="1"/>
  <c r="F36" i="1"/>
  <c r="E36" i="1"/>
  <c r="D36" i="1"/>
  <c r="C36" i="1"/>
  <c r="A36" i="1"/>
  <c r="O14" i="1"/>
  <c r="M35" i="1"/>
  <c r="L35" i="1"/>
  <c r="K35" i="1"/>
  <c r="J35" i="1"/>
  <c r="I35" i="1"/>
  <c r="H35" i="1"/>
  <c r="G35" i="1"/>
  <c r="F35" i="1"/>
  <c r="E35" i="1"/>
  <c r="D35" i="1"/>
  <c r="C35" i="1"/>
  <c r="A35" i="1"/>
  <c r="O13" i="1"/>
  <c r="M34" i="1"/>
  <c r="L34" i="1"/>
  <c r="K34" i="1"/>
  <c r="J34" i="1"/>
  <c r="I34" i="1"/>
  <c r="H34" i="1"/>
  <c r="G34" i="1"/>
  <c r="F34" i="1"/>
  <c r="E34" i="1"/>
  <c r="D34" i="1"/>
  <c r="C34" i="1"/>
  <c r="A34" i="1"/>
  <c r="O12" i="1"/>
  <c r="M33" i="1"/>
  <c r="L33" i="1"/>
  <c r="K33" i="1"/>
  <c r="J33" i="1"/>
  <c r="I33" i="1"/>
  <c r="H33" i="1"/>
  <c r="G33" i="1"/>
  <c r="F33" i="1"/>
  <c r="E33" i="1"/>
  <c r="D33" i="1"/>
  <c r="C33" i="1"/>
  <c r="A33" i="1"/>
  <c r="O11" i="1"/>
  <c r="M32" i="1"/>
  <c r="L32" i="1"/>
  <c r="K32" i="1"/>
  <c r="J32" i="1"/>
  <c r="I32" i="1"/>
  <c r="H32" i="1"/>
  <c r="G32" i="1"/>
  <c r="F32" i="1"/>
  <c r="E32" i="1"/>
  <c r="D32" i="1"/>
  <c r="C32" i="1"/>
  <c r="A32" i="1"/>
  <c r="O10" i="1"/>
  <c r="M31" i="1"/>
  <c r="L31" i="1"/>
  <c r="K31" i="1"/>
  <c r="J31" i="1"/>
  <c r="I31" i="1"/>
  <c r="H31" i="1"/>
  <c r="G31" i="1"/>
  <c r="F31" i="1"/>
  <c r="E31" i="1"/>
  <c r="D31" i="1"/>
  <c r="C31" i="1"/>
  <c r="A31" i="1"/>
  <c r="O9" i="1"/>
  <c r="M30" i="1"/>
  <c r="L30" i="1"/>
  <c r="K30" i="1"/>
  <c r="J30" i="1"/>
  <c r="I30" i="1"/>
  <c r="H30" i="1"/>
  <c r="G30" i="1"/>
  <c r="F30" i="1"/>
  <c r="E30" i="1"/>
  <c r="D30" i="1"/>
  <c r="C30" i="1"/>
  <c r="A30" i="1"/>
  <c r="O8" i="1"/>
  <c r="M29" i="1"/>
  <c r="L29" i="1"/>
  <c r="K29" i="1"/>
  <c r="J29" i="1"/>
  <c r="I29" i="1"/>
  <c r="H29" i="1"/>
  <c r="G29" i="1"/>
  <c r="F29" i="1"/>
  <c r="E29" i="1"/>
  <c r="D29" i="1"/>
  <c r="C29" i="1"/>
  <c r="A29" i="1"/>
  <c r="O7" i="1"/>
  <c r="M28" i="1"/>
  <c r="L28" i="1"/>
  <c r="K28" i="1"/>
  <c r="J28" i="1"/>
  <c r="I28" i="1"/>
  <c r="H28" i="1"/>
  <c r="G28" i="1"/>
  <c r="F28" i="1"/>
  <c r="E28" i="1"/>
  <c r="D28" i="1"/>
  <c r="C28" i="1"/>
  <c r="A28" i="1"/>
  <c r="O6" i="1"/>
  <c r="M27" i="1"/>
  <c r="L27" i="1"/>
  <c r="K27" i="1"/>
  <c r="J27" i="1"/>
  <c r="I27" i="1"/>
  <c r="H27" i="1"/>
  <c r="G27" i="1"/>
  <c r="F27" i="1"/>
  <c r="E27" i="1"/>
  <c r="D27" i="1"/>
  <c r="C27" i="1"/>
  <c r="A27" i="1"/>
  <c r="O5" i="1"/>
  <c r="M26" i="1"/>
  <c r="L26" i="1"/>
  <c r="K26" i="1"/>
  <c r="J26" i="1"/>
  <c r="I26" i="1"/>
  <c r="H26" i="1"/>
  <c r="G26" i="1"/>
  <c r="F26" i="1"/>
  <c r="E26" i="1"/>
  <c r="D26" i="1"/>
  <c r="C26" i="1"/>
  <c r="A26" i="1"/>
  <c r="O4" i="1"/>
  <c r="M25" i="1"/>
  <c r="L25" i="1"/>
  <c r="K25" i="1"/>
  <c r="J25" i="1"/>
  <c r="I25" i="1"/>
  <c r="H25" i="1"/>
  <c r="G25" i="1"/>
  <c r="F25" i="1"/>
  <c r="E25" i="1"/>
  <c r="D25" i="1"/>
  <c r="C25" i="1"/>
  <c r="A25" i="1"/>
  <c r="O3" i="1"/>
  <c r="M24" i="1"/>
  <c r="L24" i="1"/>
  <c r="K24" i="1"/>
  <c r="J24" i="1"/>
  <c r="I24" i="1"/>
  <c r="H24" i="1"/>
  <c r="G24" i="1"/>
  <c r="F24" i="1"/>
  <c r="E24" i="1"/>
  <c r="D24" i="1"/>
  <c r="C24" i="1"/>
  <c r="A24" i="1"/>
</calcChain>
</file>

<file path=xl/sharedStrings.xml><?xml version="1.0" encoding="utf-8"?>
<sst xmlns="http://schemas.openxmlformats.org/spreadsheetml/2006/main" count="55" uniqueCount="28">
  <si>
    <t>Wod 1</t>
  </si>
  <si>
    <t>Wod 2</t>
  </si>
  <si>
    <t>Wod 3</t>
  </si>
  <si>
    <t>Wod 4</t>
  </si>
  <si>
    <t xml:space="preserve">Scratch </t>
  </si>
  <si>
    <t>Athlete</t>
  </si>
  <si>
    <t>Overall Rank</t>
  </si>
  <si>
    <t>current total</t>
  </si>
  <si>
    <t>Rank</t>
  </si>
  <si>
    <t>Score</t>
  </si>
  <si>
    <t>Position</t>
  </si>
  <si>
    <t>Clang and Bang</t>
  </si>
  <si>
    <t>HD U1</t>
  </si>
  <si>
    <t>BOX1984</t>
  </si>
  <si>
    <t>J&amp;J</t>
  </si>
  <si>
    <t>Team NoSixpack</t>
  </si>
  <si>
    <t>UFC</t>
  </si>
  <si>
    <t>Zuid</t>
  </si>
  <si>
    <t>Yoeri &amp; Milou</t>
  </si>
  <si>
    <t>J-lo en Woody</t>
  </si>
  <si>
    <t>Casjmir</t>
  </si>
  <si>
    <t>Buurman&amp;buurvrouw Nultien</t>
  </si>
  <si>
    <t>Barbie &amp; Ken</t>
  </si>
  <si>
    <t>Latinesport Thunder Buddies</t>
  </si>
  <si>
    <t>Sam&amp;lotte</t>
  </si>
  <si>
    <t>2 J's</t>
  </si>
  <si>
    <t>Beauty and the Beast Heerhugowaard</t>
  </si>
  <si>
    <t>Beauty and the Beast Latinsport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</si>
</sst>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1" fontId="1" fillId="0" borderId="0" xfId="1" applyNumberFormat="1" applyAlignment="1">
      <alignment horizontal="center"/>
    </xf>
    <xf numFmtId="0" fontId="1" fillId="0" borderId="3" xfId="1" applyBorder="1"/>
    <xf numFmtId="0" fontId="2" fillId="0" borderId="3" xfId="1" applyFont="1" applyBorder="1" applyAlignment="1">
      <alignment horizontal="center"/>
    </xf>
    <xf numFmtId="1" fontId="1" fillId="0" borderId="3" xfId="1" applyNumberForma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3" borderId="0" xfId="1" applyFill="1"/>
    <xf numFmtId="0" fontId="1" fillId="0" borderId="0" xfId="1" applyAlignment="1">
      <alignment horizontal="center"/>
    </xf>
    <xf numFmtId="0" fontId="0" fillId="0" borderId="0" xfId="1" applyFont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165" fontId="1" fillId="0" borderId="5" xfId="1" applyNumberFormat="1" applyBorder="1" applyAlignment="1">
      <alignment horizontal="center"/>
    </xf>
    <xf numFmtId="165" fontId="1" fillId="2" borderId="7" xfId="1" applyNumberFormat="1" applyFill="1" applyBorder="1" applyAlignment="1">
      <alignment horizontal="center"/>
    </xf>
    <xf numFmtId="165" fontId="1" fillId="0" borderId="0" xfId="1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C22" sqref="C22"/>
    </sheetView>
  </sheetViews>
  <sheetFormatPr defaultRowHeight="14.4" x14ac:dyDescent="0.3"/>
  <cols>
    <col min="1" max="1" width="31.6640625" style="1" customWidth="1"/>
    <col min="2" max="2" width="11.6640625" style="2" customWidth="1"/>
    <col min="3" max="3" width="11.6640625" style="3" customWidth="1"/>
    <col min="4" max="4" width="9.109375" style="13" customWidth="1"/>
    <col min="5" max="5" width="9.109375" style="19" customWidth="1"/>
    <col min="6" max="9" width="9.109375" style="13" customWidth="1"/>
    <col min="10" max="11" width="9.109375" style="13" hidden="1" customWidth="1"/>
    <col min="12" max="13" width="8.88671875" style="1" hidden="1" customWidth="1"/>
    <col min="14" max="16384" width="8.88671875" style="1"/>
  </cols>
  <sheetData>
    <row r="1" spans="1:15" x14ac:dyDescent="0.3">
      <c r="D1" s="15" t="s">
        <v>0</v>
      </c>
      <c r="E1" s="16"/>
      <c r="F1" s="15" t="s">
        <v>1</v>
      </c>
      <c r="G1" s="16"/>
      <c r="H1" s="15" t="s">
        <v>2</v>
      </c>
      <c r="I1" s="16"/>
      <c r="J1" s="15" t="s">
        <v>3</v>
      </c>
      <c r="K1" s="16"/>
      <c r="L1" s="15" t="s">
        <v>3</v>
      </c>
      <c r="M1" s="16"/>
      <c r="O1" s="1" t="s">
        <v>4</v>
      </c>
    </row>
    <row r="2" spans="1:15" ht="15" thickBot="1" x14ac:dyDescent="0.35">
      <c r="A2" s="4" t="s">
        <v>5</v>
      </c>
      <c r="B2" s="5" t="s">
        <v>6</v>
      </c>
      <c r="C2" s="6" t="s">
        <v>7</v>
      </c>
      <c r="D2" s="7" t="s">
        <v>8</v>
      </c>
      <c r="E2" s="17" t="s">
        <v>9</v>
      </c>
      <c r="F2" s="7" t="s">
        <v>8</v>
      </c>
      <c r="G2" s="8" t="s">
        <v>9</v>
      </c>
      <c r="H2" s="7" t="s">
        <v>8</v>
      </c>
      <c r="I2" s="8" t="s">
        <v>9</v>
      </c>
      <c r="J2" s="7" t="s">
        <v>8</v>
      </c>
      <c r="K2" s="8" t="s">
        <v>9</v>
      </c>
      <c r="L2" s="7" t="s">
        <v>8</v>
      </c>
      <c r="M2" s="8" t="s">
        <v>9</v>
      </c>
      <c r="O2" s="9" t="s">
        <v>10</v>
      </c>
    </row>
    <row r="3" spans="1:15" x14ac:dyDescent="0.3">
      <c r="A3" s="14" t="s">
        <v>11</v>
      </c>
      <c r="B3" s="2">
        <f>RANK(C3,C$3:C$19,1)</f>
        <v>3</v>
      </c>
      <c r="C3" s="3">
        <f t="shared" ref="C3:C19" si="0">(D3+F3+H3+J3+L3)+0.0000001*ROW()</f>
        <v>13.0000003</v>
      </c>
      <c r="D3" s="10">
        <f>RANK(E3,E$3:E$19,1)</f>
        <v>1</v>
      </c>
      <c r="E3" s="18">
        <v>0.32569444444444445</v>
      </c>
      <c r="F3" s="10">
        <f>RANK(G3,G$3:G$19,0)</f>
        <v>10</v>
      </c>
      <c r="G3" s="11">
        <v>221</v>
      </c>
      <c r="H3" s="10">
        <f>RANK(I3,I$3:I$19,0)</f>
        <v>2</v>
      </c>
      <c r="I3" s="11">
        <v>23450</v>
      </c>
      <c r="J3" s="10">
        <v>0</v>
      </c>
      <c r="K3" s="11">
        <v>0</v>
      </c>
      <c r="L3" s="10">
        <v>0</v>
      </c>
      <c r="M3" s="11">
        <v>0</v>
      </c>
      <c r="O3" s="1">
        <f>MATCH($B24,$B$3:$B$19,0)</f>
        <v>2</v>
      </c>
    </row>
    <row r="4" spans="1:15" x14ac:dyDescent="0.3">
      <c r="A4" s="14" t="s">
        <v>12</v>
      </c>
      <c r="B4" s="2">
        <f>RANK(C4,C$3:C$19,1)</f>
        <v>1</v>
      </c>
      <c r="C4" s="3">
        <f t="shared" si="0"/>
        <v>8.0000003999999993</v>
      </c>
      <c r="D4" s="10">
        <f t="shared" ref="D4:D19" si="1">RANK(E4,E$3:E$19,1)</f>
        <v>2</v>
      </c>
      <c r="E4" s="18">
        <v>0.36180555555555555</v>
      </c>
      <c r="F4" s="10">
        <f>RANK(G4,G$3:G$19,0)</f>
        <v>1</v>
      </c>
      <c r="G4" s="11">
        <v>263</v>
      </c>
      <c r="H4" s="10">
        <f>RANK(I4,I$3:I$19,0)</f>
        <v>5</v>
      </c>
      <c r="I4" s="11">
        <v>21490</v>
      </c>
      <c r="J4" s="10">
        <v>0</v>
      </c>
      <c r="K4" s="11">
        <v>0</v>
      </c>
      <c r="L4" s="10">
        <v>0</v>
      </c>
      <c r="M4" s="11">
        <v>0</v>
      </c>
      <c r="O4" s="1">
        <f>MATCH($B25,$B$3:$B$19,0)</f>
        <v>3</v>
      </c>
    </row>
    <row r="5" spans="1:15" x14ac:dyDescent="0.3">
      <c r="A5" s="14" t="s">
        <v>13</v>
      </c>
      <c r="B5" s="2">
        <f>RANK(C5,C$3:C$19,1)</f>
        <v>2</v>
      </c>
      <c r="C5" s="3">
        <f t="shared" si="0"/>
        <v>9.0000005000000005</v>
      </c>
      <c r="D5" s="10">
        <f t="shared" si="1"/>
        <v>2</v>
      </c>
      <c r="E5" s="18">
        <v>0.36180555555555555</v>
      </c>
      <c r="F5" s="10">
        <f>RANK(G5,G$3:G$19,0)</f>
        <v>6</v>
      </c>
      <c r="G5" s="11">
        <v>236</v>
      </c>
      <c r="H5" s="10">
        <f>RANK(I5,I$3:I$19,0)</f>
        <v>1</v>
      </c>
      <c r="I5" s="11">
        <v>25920</v>
      </c>
      <c r="J5" s="10">
        <v>0</v>
      </c>
      <c r="K5" s="11">
        <v>0</v>
      </c>
      <c r="L5" s="10">
        <v>0</v>
      </c>
      <c r="M5" s="11">
        <v>0</v>
      </c>
      <c r="O5" s="1">
        <f>MATCH($B26,$B$3:$B$19,0)</f>
        <v>1</v>
      </c>
    </row>
    <row r="6" spans="1:15" x14ac:dyDescent="0.3">
      <c r="A6" s="14" t="s">
        <v>14</v>
      </c>
      <c r="B6" s="2">
        <f>RANK(C6,C$3:C$19,1)</f>
        <v>5</v>
      </c>
      <c r="C6" s="3">
        <f t="shared" si="0"/>
        <v>15.0000006</v>
      </c>
      <c r="D6" s="10">
        <f t="shared" si="1"/>
        <v>4</v>
      </c>
      <c r="E6" s="18">
        <v>0.37152777777777773</v>
      </c>
      <c r="F6" s="10">
        <f>RANK(G6,G$3:G$19,0)</f>
        <v>8</v>
      </c>
      <c r="G6" s="11">
        <v>224</v>
      </c>
      <c r="H6" s="10">
        <f>RANK(I6,I$3:I$19,0)</f>
        <v>3</v>
      </c>
      <c r="I6" s="11">
        <v>23250</v>
      </c>
      <c r="J6" s="10">
        <v>0</v>
      </c>
      <c r="K6" s="11">
        <v>0</v>
      </c>
      <c r="L6" s="10">
        <v>0</v>
      </c>
      <c r="M6" s="11">
        <v>0</v>
      </c>
      <c r="O6" s="1">
        <f>MATCH($B27,$B$3:$B$19,0)</f>
        <v>6</v>
      </c>
    </row>
    <row r="7" spans="1:15" x14ac:dyDescent="0.3">
      <c r="A7" s="14" t="s">
        <v>15</v>
      </c>
      <c r="B7" s="2">
        <f>RANK(C7,C$3:C$19,1)</f>
        <v>8</v>
      </c>
      <c r="C7" s="3">
        <f t="shared" si="0"/>
        <v>22.000000700000001</v>
      </c>
      <c r="D7" s="10">
        <f t="shared" si="1"/>
        <v>5</v>
      </c>
      <c r="E7" s="18">
        <v>0.39583333333333331</v>
      </c>
      <c r="F7" s="10">
        <f>RANK(G7,G$3:G$19,0)</f>
        <v>8</v>
      </c>
      <c r="G7" s="11">
        <v>224</v>
      </c>
      <c r="H7" s="10">
        <f>RANK(I7,I$3:I$19,0)</f>
        <v>9</v>
      </c>
      <c r="I7" s="11">
        <v>15680</v>
      </c>
      <c r="J7" s="10">
        <v>0</v>
      </c>
      <c r="K7" s="11">
        <v>0</v>
      </c>
      <c r="L7" s="10">
        <v>0</v>
      </c>
      <c r="M7" s="11">
        <v>0</v>
      </c>
      <c r="O7" s="1">
        <f>MATCH($B28,$B$3:$B$19,0)</f>
        <v>4</v>
      </c>
    </row>
    <row r="8" spans="1:15" x14ac:dyDescent="0.3">
      <c r="A8" s="14" t="s">
        <v>16</v>
      </c>
      <c r="B8" s="2">
        <f>RANK(C8,C$3:C$19,1)</f>
        <v>4</v>
      </c>
      <c r="C8" s="3">
        <f t="shared" si="0"/>
        <v>13.0000008</v>
      </c>
      <c r="D8" s="10">
        <f t="shared" si="1"/>
        <v>6</v>
      </c>
      <c r="E8" s="18">
        <v>0.39861111111111108</v>
      </c>
      <c r="F8" s="10">
        <f>RANK(G8,G$3:G$19,0)</f>
        <v>3</v>
      </c>
      <c r="G8" s="11">
        <v>242</v>
      </c>
      <c r="H8" s="10">
        <f>RANK(I8,I$3:I$19,0)</f>
        <v>4</v>
      </c>
      <c r="I8" s="11">
        <v>21750</v>
      </c>
      <c r="J8" s="10">
        <v>0</v>
      </c>
      <c r="K8" s="11">
        <v>0</v>
      </c>
      <c r="L8" s="10">
        <v>0</v>
      </c>
      <c r="M8" s="11">
        <v>0</v>
      </c>
      <c r="O8" s="1">
        <f>MATCH($B29,$B$3:$B$19,0)</f>
        <v>9</v>
      </c>
    </row>
    <row r="9" spans="1:15" x14ac:dyDescent="0.3">
      <c r="A9" s="14" t="s">
        <v>17</v>
      </c>
      <c r="B9" s="2">
        <f>RANK(C9,C$3:C$19,1)</f>
        <v>9</v>
      </c>
      <c r="C9" s="3">
        <f t="shared" si="0"/>
        <v>24.0000009</v>
      </c>
      <c r="D9" s="10">
        <f t="shared" si="1"/>
        <v>7</v>
      </c>
      <c r="E9" s="18">
        <v>0.40486111111111112</v>
      </c>
      <c r="F9" s="10">
        <f>RANK(G9,G$3:G$19,0)</f>
        <v>7</v>
      </c>
      <c r="G9" s="11">
        <v>235</v>
      </c>
      <c r="H9" s="10">
        <f>RANK(I9,I$3:I$19,0)</f>
        <v>10</v>
      </c>
      <c r="I9" s="11">
        <v>15000</v>
      </c>
      <c r="J9" s="10">
        <v>0</v>
      </c>
      <c r="K9" s="11">
        <v>0</v>
      </c>
      <c r="L9" s="10">
        <v>0</v>
      </c>
      <c r="M9" s="11">
        <v>0</v>
      </c>
      <c r="O9" s="1">
        <f>MATCH($B30,$B$3:$B$19,0)</f>
        <v>8</v>
      </c>
    </row>
    <row r="10" spans="1:15" x14ac:dyDescent="0.3">
      <c r="A10" s="14" t="s">
        <v>18</v>
      </c>
      <c r="B10" s="2">
        <f>RANK(C10,C$3:C$19,1)</f>
        <v>7</v>
      </c>
      <c r="C10" s="3">
        <f t="shared" si="0"/>
        <v>19.000001000000001</v>
      </c>
      <c r="D10" s="10">
        <f t="shared" si="1"/>
        <v>8</v>
      </c>
      <c r="E10" s="18">
        <v>0.43194444444444446</v>
      </c>
      <c r="F10" s="10">
        <f>RANK(G10,G$3:G$19,0)</f>
        <v>4</v>
      </c>
      <c r="G10" s="11">
        <v>241</v>
      </c>
      <c r="H10" s="10">
        <f>RANK(I10,I$3:I$19,0)</f>
        <v>7</v>
      </c>
      <c r="I10" s="11">
        <v>18200</v>
      </c>
      <c r="J10" s="10">
        <v>0</v>
      </c>
      <c r="K10" s="11">
        <v>0</v>
      </c>
      <c r="L10" s="10">
        <v>0</v>
      </c>
      <c r="M10" s="11">
        <v>0</v>
      </c>
      <c r="O10" s="1">
        <f>MATCH($B31,$B$3:$B$19,0)</f>
        <v>5</v>
      </c>
    </row>
    <row r="11" spans="1:15" x14ac:dyDescent="0.3">
      <c r="A11" s="14" t="s">
        <v>27</v>
      </c>
      <c r="B11" s="2">
        <f>RANK(C11,C$3:C$19,1)</f>
        <v>6</v>
      </c>
      <c r="C11" s="3">
        <f t="shared" si="0"/>
        <v>17.000001099999999</v>
      </c>
      <c r="D11" s="10">
        <f t="shared" si="1"/>
        <v>9</v>
      </c>
      <c r="E11" s="18">
        <v>0.43472222222222223</v>
      </c>
      <c r="F11" s="10">
        <f>RANK(G11,G$3:G$19,0)</f>
        <v>2</v>
      </c>
      <c r="G11" s="11">
        <v>244</v>
      </c>
      <c r="H11" s="10">
        <f>RANK(I11,I$3:I$19,0)</f>
        <v>6</v>
      </c>
      <c r="I11" s="11">
        <v>20720</v>
      </c>
      <c r="J11" s="10">
        <v>0</v>
      </c>
      <c r="K11" s="11">
        <v>0</v>
      </c>
      <c r="L11" s="10">
        <v>0</v>
      </c>
      <c r="M11" s="11">
        <v>0</v>
      </c>
      <c r="O11" s="1">
        <f>MATCH($B32,$B$3:$B$19,0)</f>
        <v>7</v>
      </c>
    </row>
    <row r="12" spans="1:15" x14ac:dyDescent="0.3">
      <c r="A12" s="14" t="s">
        <v>19</v>
      </c>
      <c r="B12" s="2">
        <f>RANK(C12,C$3:C$19,1)</f>
        <v>13</v>
      </c>
      <c r="C12" s="3">
        <f t="shared" si="0"/>
        <v>40.0000012</v>
      </c>
      <c r="D12" s="10">
        <f t="shared" si="1"/>
        <v>10</v>
      </c>
      <c r="E12" s="18">
        <v>0.43611111111111112</v>
      </c>
      <c r="F12" s="10">
        <f>RANK(G12,G$3:G$19,0)</f>
        <v>15</v>
      </c>
      <c r="G12" s="11">
        <v>203</v>
      </c>
      <c r="H12" s="10">
        <f>RANK(I12,I$3:I$19,0)</f>
        <v>15</v>
      </c>
      <c r="I12" s="11">
        <v>11600</v>
      </c>
      <c r="J12" s="10">
        <v>0</v>
      </c>
      <c r="K12" s="11">
        <v>0</v>
      </c>
      <c r="L12" s="10">
        <v>0</v>
      </c>
      <c r="M12" s="11">
        <v>0</v>
      </c>
      <c r="O12" s="1">
        <f>MATCH($B33,$B$3:$B$19,0)</f>
        <v>11</v>
      </c>
    </row>
    <row r="13" spans="1:15" x14ac:dyDescent="0.3">
      <c r="A13" s="14" t="s">
        <v>26</v>
      </c>
      <c r="B13" s="2">
        <f>RANK(C13,C$3:C$19,1)</f>
        <v>10</v>
      </c>
      <c r="C13" s="3">
        <f t="shared" si="0"/>
        <v>33.000001300000001</v>
      </c>
      <c r="D13" s="10">
        <f t="shared" si="1"/>
        <v>11</v>
      </c>
      <c r="E13" s="18">
        <v>0.4381944444444445</v>
      </c>
      <c r="F13" s="10">
        <f>RANK(G13,G$3:G$19,0)</f>
        <v>14</v>
      </c>
      <c r="G13" s="11">
        <v>205</v>
      </c>
      <c r="H13" s="10">
        <f>RANK(I13,I$3:I$19,0)</f>
        <v>8</v>
      </c>
      <c r="I13" s="11">
        <v>17500</v>
      </c>
      <c r="J13" s="10">
        <v>0</v>
      </c>
      <c r="K13" s="11">
        <v>0</v>
      </c>
      <c r="L13" s="10">
        <v>0</v>
      </c>
      <c r="M13" s="11">
        <v>0</v>
      </c>
      <c r="O13" s="1">
        <f>MATCH($B34,$B$3:$B$19,0)</f>
        <v>15</v>
      </c>
    </row>
    <row r="14" spans="1:15" x14ac:dyDescent="0.3">
      <c r="A14" s="14" t="s">
        <v>20</v>
      </c>
      <c r="B14" s="2">
        <f>RANK(C14,C$3:C$19,1)</f>
        <v>15</v>
      </c>
      <c r="C14" s="3">
        <f t="shared" si="0"/>
        <v>42.000001400000002</v>
      </c>
      <c r="D14" s="10">
        <f t="shared" si="1"/>
        <v>12</v>
      </c>
      <c r="E14" s="18">
        <v>0.4465277777777778</v>
      </c>
      <c r="F14" s="10">
        <f>RANK(G14,G$3:G$19,0)</f>
        <v>17</v>
      </c>
      <c r="G14" s="11">
        <v>191</v>
      </c>
      <c r="H14" s="10">
        <f>RANK(I14,I$3:I$19,0)</f>
        <v>13</v>
      </c>
      <c r="I14" s="11">
        <v>12150</v>
      </c>
      <c r="J14" s="10">
        <v>0</v>
      </c>
      <c r="K14" s="11">
        <v>0</v>
      </c>
      <c r="L14" s="10">
        <v>0</v>
      </c>
      <c r="M14" s="11">
        <v>0</v>
      </c>
      <c r="O14" s="1">
        <f>MATCH($B35,$B$3:$B$19,0)</f>
        <v>16</v>
      </c>
    </row>
    <row r="15" spans="1:15" x14ac:dyDescent="0.3">
      <c r="A15" s="14" t="s">
        <v>21</v>
      </c>
      <c r="B15" s="2">
        <f>RANK(C15,C$3:C$19,1)</f>
        <v>14</v>
      </c>
      <c r="C15" s="3">
        <f t="shared" si="0"/>
        <v>41.000001500000003</v>
      </c>
      <c r="D15" s="10">
        <f t="shared" si="1"/>
        <v>13</v>
      </c>
      <c r="E15" s="18">
        <v>0.49861111111111112</v>
      </c>
      <c r="F15" s="10">
        <f>RANK(G15,G$3:G$19,0)</f>
        <v>12</v>
      </c>
      <c r="G15" s="11">
        <v>219</v>
      </c>
      <c r="H15" s="10">
        <f>RANK(I15,I$3:I$19,0)</f>
        <v>16</v>
      </c>
      <c r="I15" s="11">
        <v>6720</v>
      </c>
      <c r="J15" s="10">
        <v>0</v>
      </c>
      <c r="K15" s="11">
        <v>0</v>
      </c>
      <c r="L15" s="10">
        <v>0</v>
      </c>
      <c r="M15" s="11">
        <v>0</v>
      </c>
      <c r="O15" s="1">
        <f>MATCH($B36,$B$3:$B$19,0)</f>
        <v>10</v>
      </c>
    </row>
    <row r="16" spans="1:15" x14ac:dyDescent="0.3">
      <c r="A16" s="14" t="s">
        <v>22</v>
      </c>
      <c r="B16" s="2">
        <f>RANK(C16,C$3:C$19,1)</f>
        <v>16</v>
      </c>
      <c r="C16" s="3">
        <f t="shared" si="0"/>
        <v>42.000001599999997</v>
      </c>
      <c r="D16" s="10">
        <f t="shared" si="1"/>
        <v>14</v>
      </c>
      <c r="E16" s="18">
        <v>0.50138888888888888</v>
      </c>
      <c r="F16" s="10">
        <f>RANK(G16,G$3:G$19,0)</f>
        <v>16</v>
      </c>
      <c r="G16" s="11">
        <v>202</v>
      </c>
      <c r="H16" s="10">
        <f>RANK(I16,I$3:I$19,0)</f>
        <v>12</v>
      </c>
      <c r="I16" s="11">
        <v>12245</v>
      </c>
      <c r="J16" s="10">
        <v>0</v>
      </c>
      <c r="K16" s="11">
        <v>0</v>
      </c>
      <c r="L16" s="10">
        <v>0</v>
      </c>
      <c r="M16" s="11">
        <v>0</v>
      </c>
      <c r="O16" s="1">
        <f>MATCH($B37,$B$3:$B$19,0)</f>
        <v>13</v>
      </c>
    </row>
    <row r="17" spans="1:15" x14ac:dyDescent="0.3">
      <c r="A17" s="14" t="s">
        <v>23</v>
      </c>
      <c r="B17" s="2">
        <f>RANK(C17,C$3:C$19,1)</f>
        <v>11</v>
      </c>
      <c r="C17" s="3">
        <f t="shared" si="0"/>
        <v>36.000001699999999</v>
      </c>
      <c r="D17" s="10">
        <f t="shared" si="1"/>
        <v>15</v>
      </c>
      <c r="E17" s="18">
        <v>0.52361111111111114</v>
      </c>
      <c r="F17" s="10">
        <f>RANK(G17,G$3:G$19,0)</f>
        <v>10</v>
      </c>
      <c r="G17" s="11">
        <v>221</v>
      </c>
      <c r="H17" s="10">
        <f>RANK(I17,I$3:I$19,0)</f>
        <v>11</v>
      </c>
      <c r="I17" s="11">
        <v>14105</v>
      </c>
      <c r="J17" s="10">
        <v>0</v>
      </c>
      <c r="K17" s="11">
        <v>0</v>
      </c>
      <c r="L17" s="10">
        <v>0</v>
      </c>
      <c r="M17" s="11">
        <v>0</v>
      </c>
      <c r="O17" s="1">
        <f>MATCH($B38,$B$3:$B$19,0)</f>
        <v>12</v>
      </c>
    </row>
    <row r="18" spans="1:15" x14ac:dyDescent="0.3">
      <c r="A18" s="14" t="s">
        <v>24</v>
      </c>
      <c r="B18" s="2">
        <f>RANK(C18,C$3:C$19,1)</f>
        <v>12</v>
      </c>
      <c r="C18" s="3">
        <f t="shared" si="0"/>
        <v>38.0000018</v>
      </c>
      <c r="D18" s="10">
        <f t="shared" si="1"/>
        <v>16</v>
      </c>
      <c r="E18" s="18">
        <v>0.57638888888888895</v>
      </c>
      <c r="F18" s="10">
        <f>RANK(G18,G$3:G$19,0)</f>
        <v>5</v>
      </c>
      <c r="G18" s="11">
        <v>239</v>
      </c>
      <c r="H18" s="10">
        <f>RANK(I18,I$3:I$19,0)</f>
        <v>17</v>
      </c>
      <c r="I18" s="11">
        <v>750</v>
      </c>
      <c r="J18" s="10">
        <v>0</v>
      </c>
      <c r="K18" s="11">
        <v>0</v>
      </c>
      <c r="L18" s="10">
        <v>0</v>
      </c>
      <c r="M18" s="11">
        <v>0</v>
      </c>
      <c r="O18" s="1">
        <f>MATCH($B39,$B$3:$B$19,0)</f>
        <v>14</v>
      </c>
    </row>
    <row r="19" spans="1:15" x14ac:dyDescent="0.3">
      <c r="A19" s="14" t="s">
        <v>25</v>
      </c>
      <c r="B19" s="2">
        <f>RANK(C19,C$3:C$19,1)</f>
        <v>17</v>
      </c>
      <c r="C19" s="3">
        <f t="shared" si="0"/>
        <v>44.000001900000001</v>
      </c>
      <c r="D19" s="10">
        <f t="shared" si="1"/>
        <v>17</v>
      </c>
      <c r="E19" s="18">
        <v>0.58333333333333337</v>
      </c>
      <c r="F19" s="10">
        <f>RANK(G19,G$3:G$19,0)</f>
        <v>13</v>
      </c>
      <c r="G19" s="11">
        <v>209</v>
      </c>
      <c r="H19" s="10">
        <f>RANK(I19,I$3:I$19,0)</f>
        <v>14</v>
      </c>
      <c r="I19" s="11">
        <v>11935</v>
      </c>
      <c r="J19" s="10">
        <v>0</v>
      </c>
      <c r="K19" s="11">
        <v>0</v>
      </c>
      <c r="L19" s="10">
        <v>0</v>
      </c>
      <c r="M19" s="11">
        <v>0</v>
      </c>
      <c r="O19" s="1">
        <f>MATCH($B40,$B$3:$B$19,0)</f>
        <v>17</v>
      </c>
    </row>
    <row r="22" spans="1:15" x14ac:dyDescent="0.3">
      <c r="D22" s="15" t="s">
        <v>0</v>
      </c>
      <c r="E22" s="16"/>
      <c r="F22" s="15" t="s">
        <v>1</v>
      </c>
      <c r="G22" s="16"/>
      <c r="H22" s="15" t="s">
        <v>2</v>
      </c>
      <c r="I22" s="16"/>
      <c r="J22" s="15" t="s">
        <v>3</v>
      </c>
      <c r="K22" s="16"/>
      <c r="L22" s="15" t="s">
        <v>3</v>
      </c>
      <c r="M22" s="16"/>
    </row>
    <row r="23" spans="1:15" ht="15" thickBot="1" x14ac:dyDescent="0.35">
      <c r="A23" s="4" t="s">
        <v>5</v>
      </c>
      <c r="B23" s="5" t="s">
        <v>6</v>
      </c>
      <c r="C23" s="6" t="s">
        <v>7</v>
      </c>
      <c r="D23" s="7" t="s">
        <v>8</v>
      </c>
      <c r="E23" s="17" t="s">
        <v>9</v>
      </c>
      <c r="F23" s="7" t="s">
        <v>8</v>
      </c>
      <c r="G23" s="8" t="s">
        <v>9</v>
      </c>
      <c r="H23" s="7" t="s">
        <v>8</v>
      </c>
      <c r="I23" s="8" t="s">
        <v>9</v>
      </c>
      <c r="J23" s="7" t="s">
        <v>8</v>
      </c>
      <c r="K23" s="8" t="s">
        <v>9</v>
      </c>
      <c r="L23" s="7" t="s">
        <v>8</v>
      </c>
      <c r="M23" s="8" t="s">
        <v>9</v>
      </c>
    </row>
    <row r="24" spans="1:15" x14ac:dyDescent="0.3">
      <c r="A24" s="12" t="str">
        <f>INDEX($A$3:$A$19,O3)</f>
        <v>HD U1</v>
      </c>
      <c r="B24" s="2">
        <v>1</v>
      </c>
      <c r="C24" s="3">
        <f>INDEX($C$3:$C$19,$O3)</f>
        <v>8.0000003999999993</v>
      </c>
      <c r="D24" s="13">
        <f>INDEX(D$3:D$19,$O3)</f>
        <v>2</v>
      </c>
      <c r="E24" s="19">
        <f>INDEX(E$3:E$19,$O3)</f>
        <v>0.36180555555555555</v>
      </c>
      <c r="F24" s="13">
        <f>INDEX(F$3:F$19,$O3)</f>
        <v>1</v>
      </c>
      <c r="G24" s="13">
        <f>INDEX(G$3:G$19,$O3)</f>
        <v>263</v>
      </c>
      <c r="H24" s="13">
        <f>INDEX(H$3:H$19,$O3)</f>
        <v>5</v>
      </c>
      <c r="I24" s="13">
        <f>INDEX(I$3:I$19,$O3)</f>
        <v>21490</v>
      </c>
      <c r="J24" s="13">
        <f>INDEX(J$3:J$19,$O3)</f>
        <v>0</v>
      </c>
      <c r="K24" s="13">
        <f>INDEX(K$3:K$19,$O3)</f>
        <v>0</v>
      </c>
      <c r="L24" s="13">
        <f>INDEX(L$3:L$19,$O3)</f>
        <v>0</v>
      </c>
      <c r="M24" s="13">
        <f>INDEX(M$3:M$19,$O3)</f>
        <v>0</v>
      </c>
    </row>
    <row r="25" spans="1:15" x14ac:dyDescent="0.3">
      <c r="A25" s="12" t="str">
        <f>INDEX($A$3:$A$19,O4)</f>
        <v>BOX1984</v>
      </c>
      <c r="B25" s="2">
        <v>2</v>
      </c>
      <c r="C25" s="3">
        <f>INDEX($C$3:$C$19,$O4)</f>
        <v>9.0000005000000005</v>
      </c>
      <c r="D25" s="13">
        <f>INDEX(D$3:D$19,$O4)</f>
        <v>2</v>
      </c>
      <c r="E25" s="19">
        <f>INDEX(E$3:E$19,$O4)</f>
        <v>0.36180555555555555</v>
      </c>
      <c r="F25" s="13">
        <f>INDEX(F$3:F$19,$O4)</f>
        <v>6</v>
      </c>
      <c r="G25" s="13">
        <f>INDEX(G$3:G$19,$O4)</f>
        <v>236</v>
      </c>
      <c r="H25" s="13">
        <f>INDEX(H$3:H$19,$O4)</f>
        <v>1</v>
      </c>
      <c r="I25" s="13">
        <f>INDEX(I$3:I$19,$O4)</f>
        <v>25920</v>
      </c>
      <c r="J25" s="13">
        <f>INDEX(J$3:J$19,$O4)</f>
        <v>0</v>
      </c>
      <c r="K25" s="13">
        <f>INDEX(K$3:K$19,$O4)</f>
        <v>0</v>
      </c>
      <c r="L25" s="13">
        <f>INDEX(L$3:L$19,$O4)</f>
        <v>0</v>
      </c>
      <c r="M25" s="13">
        <f>INDEX(M$3:M$19,$O4)</f>
        <v>0</v>
      </c>
    </row>
    <row r="26" spans="1:15" x14ac:dyDescent="0.3">
      <c r="A26" s="12" t="str">
        <f>INDEX($A$3:$A$19,O5)</f>
        <v>Clang and Bang</v>
      </c>
      <c r="B26" s="2">
        <v>3</v>
      </c>
      <c r="C26" s="3">
        <f>INDEX($C$3:$C$19,$O5)</f>
        <v>13.0000003</v>
      </c>
      <c r="D26" s="13">
        <f>INDEX(D$3:D$19,$O5)</f>
        <v>1</v>
      </c>
      <c r="E26" s="19">
        <f>INDEX(E$3:E$19,$O5)</f>
        <v>0.32569444444444445</v>
      </c>
      <c r="F26" s="13">
        <f>INDEX(F$3:F$19,$O5)</f>
        <v>10</v>
      </c>
      <c r="G26" s="13">
        <f>INDEX(G$3:G$19,$O5)</f>
        <v>221</v>
      </c>
      <c r="H26" s="13">
        <f>INDEX(H$3:H$19,$O5)</f>
        <v>2</v>
      </c>
      <c r="I26" s="13">
        <f>INDEX(I$3:I$19,$O5)</f>
        <v>23450</v>
      </c>
      <c r="J26" s="13">
        <f>INDEX(J$3:J$19,$O5)</f>
        <v>0</v>
      </c>
      <c r="K26" s="13">
        <f>INDEX(K$3:K$19,$O5)</f>
        <v>0</v>
      </c>
      <c r="L26" s="13">
        <f>INDEX(L$3:L$19,$O5)</f>
        <v>0</v>
      </c>
      <c r="M26" s="13">
        <f>INDEX(M$3:M$19,$O5)</f>
        <v>0</v>
      </c>
    </row>
    <row r="27" spans="1:15" x14ac:dyDescent="0.3">
      <c r="A27" s="12" t="str">
        <f>INDEX($A$3:$A$19,O6)</f>
        <v>UFC</v>
      </c>
      <c r="B27" s="2">
        <v>4</v>
      </c>
      <c r="C27" s="3">
        <f>INDEX($C$3:$C$19,$O6)</f>
        <v>13.0000008</v>
      </c>
      <c r="D27" s="13">
        <f>INDEX(D$3:D$19,$O6)</f>
        <v>6</v>
      </c>
      <c r="E27" s="19">
        <f>INDEX(E$3:E$19,$O6)</f>
        <v>0.39861111111111108</v>
      </c>
      <c r="F27" s="13">
        <f>INDEX(F$3:F$19,$O6)</f>
        <v>3</v>
      </c>
      <c r="G27" s="13">
        <f>INDEX(G$3:G$19,$O6)</f>
        <v>242</v>
      </c>
      <c r="H27" s="13">
        <f>INDEX(H$3:H$19,$O6)</f>
        <v>4</v>
      </c>
      <c r="I27" s="13">
        <f>INDEX(I$3:I$19,$O6)</f>
        <v>21750</v>
      </c>
      <c r="J27" s="13">
        <f>INDEX(J$3:J$19,$O6)</f>
        <v>0</v>
      </c>
      <c r="K27" s="13">
        <f>INDEX(K$3:K$19,$O6)</f>
        <v>0</v>
      </c>
      <c r="L27" s="13">
        <f>INDEX(L$3:L$19,$O6)</f>
        <v>0</v>
      </c>
      <c r="M27" s="13">
        <f>INDEX(M$3:M$19,$O6)</f>
        <v>0</v>
      </c>
    </row>
    <row r="28" spans="1:15" x14ac:dyDescent="0.3">
      <c r="A28" s="12" t="str">
        <f>INDEX($A$3:$A$19,O7)</f>
        <v>J&amp;J</v>
      </c>
      <c r="B28" s="2">
        <v>5</v>
      </c>
      <c r="C28" s="3">
        <f>INDEX($C$3:$C$19,$O7)</f>
        <v>15.0000006</v>
      </c>
      <c r="D28" s="13">
        <f>INDEX(D$3:D$19,$O7)</f>
        <v>4</v>
      </c>
      <c r="E28" s="19">
        <f>INDEX(E$3:E$19,$O7)</f>
        <v>0.37152777777777773</v>
      </c>
      <c r="F28" s="13">
        <f>INDEX(F$3:F$19,$O7)</f>
        <v>8</v>
      </c>
      <c r="G28" s="13">
        <f>INDEX(G$3:G$19,$O7)</f>
        <v>224</v>
      </c>
      <c r="H28" s="13">
        <f>INDEX(H$3:H$19,$O7)</f>
        <v>3</v>
      </c>
      <c r="I28" s="13">
        <f>INDEX(I$3:I$19,$O7)</f>
        <v>23250</v>
      </c>
      <c r="J28" s="13">
        <f>INDEX(J$3:J$19,$O7)</f>
        <v>0</v>
      </c>
      <c r="K28" s="13">
        <f>INDEX(K$3:K$19,$O7)</f>
        <v>0</v>
      </c>
      <c r="L28" s="13">
        <f>INDEX(L$3:L$19,$O7)</f>
        <v>0</v>
      </c>
      <c r="M28" s="13">
        <f>INDEX(M$3:M$19,$O7)</f>
        <v>0</v>
      </c>
    </row>
    <row r="29" spans="1:15" x14ac:dyDescent="0.3">
      <c r="A29" s="1" t="str">
        <f>INDEX($A$3:$A$19,O8)</f>
        <v>Beauty and the Beast Latinsport</v>
      </c>
      <c r="B29" s="2">
        <v>6</v>
      </c>
      <c r="C29" s="3">
        <f>INDEX($C$3:$C$19,$O8)</f>
        <v>17.000001099999999</v>
      </c>
      <c r="D29" s="13">
        <f>INDEX(D$3:D$19,$O8)</f>
        <v>9</v>
      </c>
      <c r="E29" s="19">
        <f>INDEX(E$3:E$19,$O8)</f>
        <v>0.43472222222222223</v>
      </c>
      <c r="F29" s="13">
        <f>INDEX(F$3:F$19,$O8)</f>
        <v>2</v>
      </c>
      <c r="G29" s="13">
        <f>INDEX(G$3:G$19,$O8)</f>
        <v>244</v>
      </c>
      <c r="H29" s="13">
        <f>INDEX(H$3:H$19,$O8)</f>
        <v>6</v>
      </c>
      <c r="I29" s="13">
        <f>INDEX(I$3:I$19,$O8)</f>
        <v>20720</v>
      </c>
      <c r="J29" s="13">
        <f>INDEX(J$3:J$19,$O8)</f>
        <v>0</v>
      </c>
      <c r="K29" s="13">
        <f>INDEX(K$3:K$19,$O8)</f>
        <v>0</v>
      </c>
      <c r="L29" s="13">
        <f>INDEX(L$3:L$19,$O8)</f>
        <v>0</v>
      </c>
      <c r="M29" s="13">
        <f>INDEX(M$3:M$19,$O8)</f>
        <v>0</v>
      </c>
    </row>
    <row r="30" spans="1:15" x14ac:dyDescent="0.3">
      <c r="A30" s="1" t="str">
        <f>INDEX($A$3:$A$19,O9)</f>
        <v>Yoeri &amp; Milou</v>
      </c>
      <c r="B30" s="2">
        <v>7</v>
      </c>
      <c r="C30" s="3">
        <f>INDEX($C$3:$C$19,$O9)</f>
        <v>19.000001000000001</v>
      </c>
      <c r="D30" s="13">
        <f>INDEX(D$3:D$19,$O9)</f>
        <v>8</v>
      </c>
      <c r="E30" s="19">
        <f>INDEX(E$3:E$19,$O9)</f>
        <v>0.43194444444444446</v>
      </c>
      <c r="F30" s="13">
        <f>INDEX(F$3:F$19,$O9)</f>
        <v>4</v>
      </c>
      <c r="G30" s="13">
        <f>INDEX(G$3:G$19,$O9)</f>
        <v>241</v>
      </c>
      <c r="H30" s="13">
        <f>INDEX(H$3:H$19,$O9)</f>
        <v>7</v>
      </c>
      <c r="I30" s="13">
        <f>INDEX(I$3:I$19,$O9)</f>
        <v>18200</v>
      </c>
      <c r="J30" s="13">
        <f>INDEX(J$3:J$19,$O9)</f>
        <v>0</v>
      </c>
      <c r="K30" s="13">
        <f>INDEX(K$3:K$19,$O9)</f>
        <v>0</v>
      </c>
      <c r="L30" s="13">
        <f>INDEX(L$3:L$19,$O9)</f>
        <v>0</v>
      </c>
      <c r="M30" s="13">
        <f>INDEX(M$3:M$19,$O9)</f>
        <v>0</v>
      </c>
    </row>
    <row r="31" spans="1:15" x14ac:dyDescent="0.3">
      <c r="A31" s="1" t="str">
        <f>INDEX($A$3:$A$19,O10)</f>
        <v>Team NoSixpack</v>
      </c>
      <c r="B31" s="2">
        <v>8</v>
      </c>
      <c r="C31" s="3">
        <f>INDEX($C$3:$C$19,$O10)</f>
        <v>22.000000700000001</v>
      </c>
      <c r="D31" s="13">
        <f>INDEX(D$3:D$19,$O10)</f>
        <v>5</v>
      </c>
      <c r="E31" s="19">
        <f>INDEX(E$3:E$19,$O10)</f>
        <v>0.39583333333333331</v>
      </c>
      <c r="F31" s="13">
        <f>INDEX(F$3:F$19,$O10)</f>
        <v>8</v>
      </c>
      <c r="G31" s="13">
        <f>INDEX(G$3:G$19,$O10)</f>
        <v>224</v>
      </c>
      <c r="H31" s="13">
        <f>INDEX(H$3:H$19,$O10)</f>
        <v>9</v>
      </c>
      <c r="I31" s="13">
        <f>INDEX(I$3:I$19,$O10)</f>
        <v>15680</v>
      </c>
      <c r="J31" s="13">
        <f>INDEX(J$3:J$19,$O10)</f>
        <v>0</v>
      </c>
      <c r="K31" s="13">
        <f>INDEX(K$3:K$19,$O10)</f>
        <v>0</v>
      </c>
      <c r="L31" s="13">
        <f>INDEX(L$3:L$19,$O10)</f>
        <v>0</v>
      </c>
      <c r="M31" s="13">
        <f>INDEX(M$3:M$19,$O10)</f>
        <v>0</v>
      </c>
    </row>
    <row r="32" spans="1:15" x14ac:dyDescent="0.3">
      <c r="A32" s="1" t="str">
        <f>INDEX($A$3:$A$19,O11)</f>
        <v>Zuid</v>
      </c>
      <c r="B32" s="2">
        <v>9</v>
      </c>
      <c r="C32" s="3">
        <f>INDEX($C$3:$C$19,$O11)</f>
        <v>24.0000009</v>
      </c>
      <c r="D32" s="13">
        <f>INDEX(D$3:D$19,$O11)</f>
        <v>7</v>
      </c>
      <c r="E32" s="19">
        <f>INDEX(E$3:E$19,$O11)</f>
        <v>0.40486111111111112</v>
      </c>
      <c r="F32" s="13">
        <f>INDEX(F$3:F$19,$O11)</f>
        <v>7</v>
      </c>
      <c r="G32" s="13">
        <f>INDEX(G$3:G$19,$O11)</f>
        <v>235</v>
      </c>
      <c r="H32" s="13">
        <f>INDEX(H$3:H$19,$O11)</f>
        <v>10</v>
      </c>
      <c r="I32" s="13">
        <f>INDEX(I$3:I$19,$O11)</f>
        <v>15000</v>
      </c>
      <c r="J32" s="13">
        <f>INDEX(J$3:J$19,$O11)</f>
        <v>0</v>
      </c>
      <c r="K32" s="13">
        <f>INDEX(K$3:K$19,$O11)</f>
        <v>0</v>
      </c>
      <c r="L32" s="13">
        <f>INDEX(L$3:L$19,$O11)</f>
        <v>0</v>
      </c>
      <c r="M32" s="13">
        <f>INDEX(M$3:M$19,$O11)</f>
        <v>0</v>
      </c>
    </row>
    <row r="33" spans="1:13" x14ac:dyDescent="0.3">
      <c r="A33" s="1" t="str">
        <f>INDEX($A$3:$A$19,O12)</f>
        <v>Beauty and the Beast Heerhugowaard</v>
      </c>
      <c r="B33" s="2">
        <v>10</v>
      </c>
      <c r="C33" s="3">
        <f>INDEX($C$3:$C$19,$O12)</f>
        <v>33.000001300000001</v>
      </c>
      <c r="D33" s="13">
        <f>INDEX(D$3:D$19,$O12)</f>
        <v>11</v>
      </c>
      <c r="E33" s="19">
        <f>INDEX(E$3:E$19,$O12)</f>
        <v>0.4381944444444445</v>
      </c>
      <c r="F33" s="13">
        <f>INDEX(F$3:F$19,$O12)</f>
        <v>14</v>
      </c>
      <c r="G33" s="13">
        <f>INDEX(G$3:G$19,$O12)</f>
        <v>205</v>
      </c>
      <c r="H33" s="13">
        <f>INDEX(H$3:H$19,$O12)</f>
        <v>8</v>
      </c>
      <c r="I33" s="13">
        <f>INDEX(I$3:I$19,$O12)</f>
        <v>17500</v>
      </c>
      <c r="J33" s="13">
        <f>INDEX(J$3:J$19,$O12)</f>
        <v>0</v>
      </c>
      <c r="K33" s="13">
        <f>INDEX(K$3:K$19,$O12)</f>
        <v>0</v>
      </c>
      <c r="L33" s="13">
        <f>INDEX(L$3:L$19,$O12)</f>
        <v>0</v>
      </c>
      <c r="M33" s="13">
        <f>INDEX(M$3:M$19,$O12)</f>
        <v>0</v>
      </c>
    </row>
    <row r="34" spans="1:13" x14ac:dyDescent="0.3">
      <c r="A34" s="1" t="str">
        <f>INDEX($A$3:$A$19,O13)</f>
        <v>Latinesport Thunder Buddies</v>
      </c>
      <c r="B34" s="2">
        <v>11</v>
      </c>
      <c r="C34" s="3">
        <f>INDEX($C$3:$C$19,$O13)</f>
        <v>36.000001699999999</v>
      </c>
      <c r="D34" s="13">
        <f>INDEX(D$3:D$19,$O13)</f>
        <v>15</v>
      </c>
      <c r="E34" s="19">
        <f>INDEX(E$3:E$19,$O13)</f>
        <v>0.52361111111111114</v>
      </c>
      <c r="F34" s="13">
        <f>INDEX(F$3:F$19,$O13)</f>
        <v>10</v>
      </c>
      <c r="G34" s="13">
        <f>INDEX(G$3:G$19,$O13)</f>
        <v>221</v>
      </c>
      <c r="H34" s="13">
        <f>INDEX(H$3:H$19,$O13)</f>
        <v>11</v>
      </c>
      <c r="I34" s="13">
        <f>INDEX(I$3:I$19,$O13)</f>
        <v>14105</v>
      </c>
      <c r="J34" s="13">
        <f>INDEX(J$3:J$19,$O13)</f>
        <v>0</v>
      </c>
      <c r="K34" s="13">
        <f>INDEX(K$3:K$19,$O13)</f>
        <v>0</v>
      </c>
      <c r="L34" s="13">
        <f>INDEX(L$3:L$19,$O13)</f>
        <v>0</v>
      </c>
      <c r="M34" s="13">
        <f>INDEX(M$3:M$19,$O13)</f>
        <v>0</v>
      </c>
    </row>
    <row r="35" spans="1:13" x14ac:dyDescent="0.3">
      <c r="A35" s="1" t="str">
        <f>INDEX($A$3:$A$19,O14)</f>
        <v>Sam&amp;lotte</v>
      </c>
      <c r="B35" s="2">
        <v>12</v>
      </c>
      <c r="C35" s="3">
        <f>INDEX($C$3:$C$19,$O14)</f>
        <v>38.0000018</v>
      </c>
      <c r="D35" s="13">
        <f>INDEX(D$3:D$19,$O14)</f>
        <v>16</v>
      </c>
      <c r="E35" s="19">
        <f>INDEX(E$3:E$19,$O14)</f>
        <v>0.57638888888888895</v>
      </c>
      <c r="F35" s="13">
        <f>INDEX(F$3:F$19,$O14)</f>
        <v>5</v>
      </c>
      <c r="G35" s="13">
        <f>INDEX(G$3:G$19,$O14)</f>
        <v>239</v>
      </c>
      <c r="H35" s="13">
        <f>INDEX(H$3:H$19,$O14)</f>
        <v>17</v>
      </c>
      <c r="I35" s="13">
        <f>INDEX(I$3:I$19,$O14)</f>
        <v>750</v>
      </c>
      <c r="J35" s="13">
        <f>INDEX(J$3:J$19,$O14)</f>
        <v>0</v>
      </c>
      <c r="K35" s="13">
        <f>INDEX(K$3:K$19,$O14)</f>
        <v>0</v>
      </c>
      <c r="L35" s="13">
        <f>INDEX(L$3:L$19,$O14)</f>
        <v>0</v>
      </c>
      <c r="M35" s="13">
        <f>INDEX(M$3:M$19,$O14)</f>
        <v>0</v>
      </c>
    </row>
    <row r="36" spans="1:13" x14ac:dyDescent="0.3">
      <c r="A36" s="1" t="str">
        <f>INDEX($A$3:$A$19,O15)</f>
        <v>J-lo en Woody</v>
      </c>
      <c r="B36" s="2">
        <v>13</v>
      </c>
      <c r="C36" s="3">
        <f>INDEX($C$3:$C$19,$O15)</f>
        <v>40.0000012</v>
      </c>
      <c r="D36" s="13">
        <f>INDEX(D$3:D$19,$O15)</f>
        <v>10</v>
      </c>
      <c r="E36" s="19">
        <f>INDEX(E$3:E$19,$O15)</f>
        <v>0.43611111111111112</v>
      </c>
      <c r="F36" s="13">
        <f>INDEX(F$3:F$19,$O15)</f>
        <v>15</v>
      </c>
      <c r="G36" s="13">
        <f>INDEX(G$3:G$19,$O15)</f>
        <v>203</v>
      </c>
      <c r="H36" s="13">
        <f>INDEX(H$3:H$19,$O15)</f>
        <v>15</v>
      </c>
      <c r="I36" s="13">
        <f>INDEX(I$3:I$19,$O15)</f>
        <v>11600</v>
      </c>
      <c r="J36" s="13">
        <f>INDEX(J$3:J$19,$O15)</f>
        <v>0</v>
      </c>
      <c r="K36" s="13">
        <f>INDEX(K$3:K$19,$O15)</f>
        <v>0</v>
      </c>
      <c r="L36" s="13">
        <f>INDEX(L$3:L$19,$O15)</f>
        <v>0</v>
      </c>
      <c r="M36" s="13">
        <f>INDEX(M$3:M$19,$O15)</f>
        <v>0</v>
      </c>
    </row>
    <row r="37" spans="1:13" x14ac:dyDescent="0.3">
      <c r="A37" s="1" t="str">
        <f>INDEX($A$3:$A$19,O16)</f>
        <v>Buurman&amp;buurvrouw Nultien</v>
      </c>
      <c r="B37" s="2">
        <v>14</v>
      </c>
      <c r="C37" s="3">
        <f>INDEX($C$3:$C$19,$O16)</f>
        <v>41.000001500000003</v>
      </c>
      <c r="D37" s="13">
        <f>INDEX(D$3:D$19,$O16)</f>
        <v>13</v>
      </c>
      <c r="E37" s="19">
        <f>INDEX(E$3:E$19,$O16)</f>
        <v>0.49861111111111112</v>
      </c>
      <c r="F37" s="13">
        <f>INDEX(F$3:F$19,$O16)</f>
        <v>12</v>
      </c>
      <c r="G37" s="13">
        <f>INDEX(G$3:G$19,$O16)</f>
        <v>219</v>
      </c>
      <c r="H37" s="13">
        <f>INDEX(H$3:H$19,$O16)</f>
        <v>16</v>
      </c>
      <c r="I37" s="13">
        <f>INDEX(I$3:I$19,$O16)</f>
        <v>6720</v>
      </c>
      <c r="J37" s="13">
        <f>INDEX(J$3:J$19,$O16)</f>
        <v>0</v>
      </c>
      <c r="K37" s="13">
        <f>INDEX(K$3:K$19,$O16)</f>
        <v>0</v>
      </c>
      <c r="L37" s="13">
        <f>INDEX(L$3:L$19,$O16)</f>
        <v>0</v>
      </c>
      <c r="M37" s="13">
        <f>INDEX(M$3:M$19,$O16)</f>
        <v>0</v>
      </c>
    </row>
    <row r="38" spans="1:13" x14ac:dyDescent="0.3">
      <c r="A38" s="1" t="str">
        <f>INDEX($A$3:$A$19,O17)</f>
        <v>Casjmir</v>
      </c>
      <c r="B38" s="2">
        <v>15</v>
      </c>
      <c r="C38" s="3">
        <f>INDEX($C$3:$C$19,$O17)</f>
        <v>42.000001400000002</v>
      </c>
      <c r="D38" s="13">
        <f>INDEX(D$3:D$19,$O17)</f>
        <v>12</v>
      </c>
      <c r="E38" s="19">
        <f>INDEX(E$3:E$19,$O17)</f>
        <v>0.4465277777777778</v>
      </c>
      <c r="F38" s="13">
        <f>INDEX(F$3:F$19,$O17)</f>
        <v>17</v>
      </c>
      <c r="G38" s="13">
        <f>INDEX(G$3:G$19,$O17)</f>
        <v>191</v>
      </c>
      <c r="H38" s="13">
        <f>INDEX(H$3:H$19,$O17)</f>
        <v>13</v>
      </c>
      <c r="I38" s="13">
        <f>INDEX(I$3:I$19,$O17)</f>
        <v>12150</v>
      </c>
      <c r="J38" s="13">
        <f>INDEX(J$3:J$19,$O17)</f>
        <v>0</v>
      </c>
      <c r="K38" s="13">
        <f>INDEX(K$3:K$19,$O17)</f>
        <v>0</v>
      </c>
      <c r="L38" s="13">
        <f>INDEX(L$3:L$19,$O17)</f>
        <v>0</v>
      </c>
      <c r="M38" s="13">
        <f>INDEX(M$3:M$19,$O17)</f>
        <v>0</v>
      </c>
    </row>
    <row r="39" spans="1:13" x14ac:dyDescent="0.3">
      <c r="A39" s="1" t="str">
        <f>INDEX($A$3:$A$19,O18)</f>
        <v>Barbie &amp; Ken</v>
      </c>
      <c r="B39" s="2">
        <v>16</v>
      </c>
      <c r="C39" s="3">
        <f>INDEX($C$3:$C$19,$O18)</f>
        <v>42.000001599999997</v>
      </c>
      <c r="D39" s="13">
        <f>INDEX(D$3:D$19,$O18)</f>
        <v>14</v>
      </c>
      <c r="E39" s="19">
        <f>INDEX(E$3:E$19,$O18)</f>
        <v>0.50138888888888888</v>
      </c>
      <c r="F39" s="13">
        <f>INDEX(F$3:F$19,$O18)</f>
        <v>16</v>
      </c>
      <c r="G39" s="13">
        <f>INDEX(G$3:G$19,$O18)</f>
        <v>202</v>
      </c>
      <c r="H39" s="13">
        <f>INDEX(H$3:H$19,$O18)</f>
        <v>12</v>
      </c>
      <c r="I39" s="13">
        <f>INDEX(I$3:I$19,$O18)</f>
        <v>12245</v>
      </c>
      <c r="J39" s="13">
        <f>INDEX(J$3:J$19,$O18)</f>
        <v>0</v>
      </c>
      <c r="K39" s="13">
        <f>INDEX(K$3:K$19,$O18)</f>
        <v>0</v>
      </c>
      <c r="L39" s="13">
        <f>INDEX(L$3:L$19,$O18)</f>
        <v>0</v>
      </c>
      <c r="M39" s="13">
        <f>INDEX(M$3:M$19,$O18)</f>
        <v>0</v>
      </c>
    </row>
    <row r="40" spans="1:13" x14ac:dyDescent="0.3">
      <c r="A40" s="1" t="str">
        <f>INDEX($A$3:$A$19,O19)</f>
        <v>2 J's</v>
      </c>
      <c r="B40" s="2">
        <v>17</v>
      </c>
      <c r="C40" s="3">
        <f>INDEX($C$3:$C$19,$O19)</f>
        <v>44.000001900000001</v>
      </c>
      <c r="D40" s="13">
        <f>INDEX(D$3:D$19,$O19)</f>
        <v>17</v>
      </c>
      <c r="E40" s="19">
        <f>INDEX(E$3:E$19,$O19)</f>
        <v>0.58333333333333337</v>
      </c>
      <c r="F40" s="13">
        <f>INDEX(F$3:F$19,$O19)</f>
        <v>13</v>
      </c>
      <c r="G40" s="13">
        <f>INDEX(G$3:G$19,$O19)</f>
        <v>209</v>
      </c>
      <c r="H40" s="13">
        <f>INDEX(H$3:H$19,$O19)</f>
        <v>14</v>
      </c>
      <c r="I40" s="13">
        <f>INDEX(I$3:I$19,$O19)</f>
        <v>11935</v>
      </c>
      <c r="J40" s="13">
        <f>INDEX(J$3:J$19,$O19)</f>
        <v>0</v>
      </c>
      <c r="K40" s="13">
        <f>INDEX(K$3:K$19,$O19)</f>
        <v>0</v>
      </c>
      <c r="L40" s="13">
        <f>INDEX(L$3:L$19,$O19)</f>
        <v>0</v>
      </c>
      <c r="M40" s="13">
        <f>INDEX(M$3:M$19,$O19)</f>
        <v>0</v>
      </c>
    </row>
  </sheetData>
  <mergeCells count="10">
    <mergeCell ref="D1:E1"/>
    <mergeCell ref="F1:G1"/>
    <mergeCell ref="H1:I1"/>
    <mergeCell ref="J1:K1"/>
    <mergeCell ref="L1:M1"/>
    <mergeCell ref="D22:E22"/>
    <mergeCell ref="F22:G22"/>
    <mergeCell ref="H22:I22"/>
    <mergeCell ref="J22:K22"/>
    <mergeCell ref="L22:M22"/>
  </mergeCells>
  <pageMargins left="0.7" right="0.7" top="0.75" bottom="0.75" header="0.3" footer="0.3"/>
  <pageSetup orientation="portrait" r:id="rId1"/>
  <ignoredErrors>
    <ignoredError sqref="C3:C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Wartsila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bbe011</dc:creator>
  <cp:lastModifiedBy>bbe011</cp:lastModifiedBy>
  <dcterms:created xsi:type="dcterms:W3CDTF">2016-03-09T17:41:20Z</dcterms:created>
  <dcterms:modified xsi:type="dcterms:W3CDTF">2016-03-10T21:36:05Z</dcterms:modified>
</cp:coreProperties>
</file>